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0635" windowHeight="4845"/>
  </bookViews>
  <sheets>
    <sheet name="Wednesday 2nd" sheetId="2" r:id="rId1"/>
  </sheets>
  <calcPr calcId="145621"/>
</workbook>
</file>

<file path=xl/calcChain.xml><?xml version="1.0" encoding="utf-8"?>
<calcChain xmlns="http://schemas.openxmlformats.org/spreadsheetml/2006/main">
  <c r="AC10" i="2" l="1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1" i="2"/>
  <c r="AC42" i="2"/>
  <c r="AC43" i="2"/>
  <c r="AC44" i="2"/>
  <c r="AC46" i="2"/>
  <c r="AC47" i="2"/>
  <c r="AC49" i="2"/>
  <c r="AC9" i="2"/>
  <c r="AM24" i="2" l="1"/>
  <c r="D37" i="2"/>
  <c r="D39" i="2"/>
  <c r="D44" i="2"/>
  <c r="D34" i="2"/>
  <c r="K37" i="2"/>
  <c r="K39" i="2"/>
  <c r="K44" i="2"/>
  <c r="K34" i="2"/>
  <c r="BI8" i="2"/>
  <c r="E5" i="2" s="1"/>
  <c r="BB8" i="2"/>
  <c r="J5" i="2" s="1"/>
  <c r="AT8" i="2"/>
  <c r="I5" i="2" s="1"/>
  <c r="AM8" i="2"/>
  <c r="AC8" i="2"/>
  <c r="G5" i="2" s="1"/>
  <c r="M7" i="2"/>
  <c r="BB9" i="2"/>
  <c r="BB11" i="2"/>
  <c r="AT17" i="2"/>
  <c r="AT11" i="2"/>
  <c r="AM32" i="2"/>
  <c r="AM11" i="2"/>
  <c r="AM13" i="2"/>
  <c r="AM15" i="2"/>
  <c r="AM21" i="2"/>
  <c r="AM31" i="2"/>
  <c r="AM18" i="2"/>
  <c r="AM46" i="2"/>
  <c r="AM16" i="2"/>
  <c r="AM20" i="2"/>
  <c r="AM28" i="2"/>
  <c r="AM9" i="2"/>
  <c r="AM10" i="2"/>
  <c r="AM17" i="2"/>
  <c r="AM22" i="2"/>
  <c r="AM27" i="2"/>
  <c r="AM30" i="2"/>
  <c r="AM12" i="2"/>
  <c r="AM25" i="2"/>
  <c r="AM35" i="2"/>
  <c r="AM38" i="2"/>
  <c r="AM23" i="2"/>
  <c r="AM33" i="2"/>
  <c r="AM41" i="2"/>
  <c r="AM29" i="2"/>
  <c r="AM36" i="2"/>
  <c r="AM47" i="2"/>
  <c r="AM49" i="2"/>
  <c r="AM14" i="2"/>
  <c r="AM19" i="2"/>
  <c r="AM42" i="2"/>
  <c r="AM43" i="2"/>
  <c r="AM34" i="2"/>
  <c r="AM37" i="2"/>
  <c r="AM39" i="2"/>
  <c r="AM44" i="2"/>
  <c r="AS60" i="2" l="1"/>
  <c r="X60" i="2"/>
  <c r="Z60" i="2"/>
  <c r="AH60" i="2"/>
  <c r="Y60" i="2"/>
  <c r="AI60" i="2"/>
  <c r="AJ60" i="2"/>
  <c r="AG60" i="2"/>
  <c r="AL60" i="2"/>
  <c r="AQ60" i="2"/>
  <c r="AA60" i="2"/>
  <c r="AK60" i="2"/>
  <c r="AR60" i="2"/>
  <c r="H5" i="2"/>
  <c r="M5" i="2" s="1"/>
  <c r="BC7" i="2" l="1"/>
  <c r="S7" i="2"/>
  <c r="V7" i="2"/>
  <c r="V21" i="2" s="1"/>
  <c r="D21" i="2" s="1"/>
  <c r="BJ7" i="2"/>
  <c r="AD7" i="2"/>
  <c r="AN7" i="2"/>
  <c r="AU7" i="2"/>
  <c r="AT34" i="2"/>
  <c r="AT37" i="2"/>
  <c r="AT39" i="2"/>
  <c r="AT44" i="2"/>
  <c r="BB34" i="2"/>
  <c r="BB37" i="2"/>
  <c r="BB39" i="2"/>
  <c r="BB44" i="2"/>
  <c r="BB13" i="2"/>
  <c r="BB15" i="2"/>
  <c r="BB21" i="2"/>
  <c r="BB24" i="2"/>
  <c r="BB31" i="2"/>
  <c r="BB18" i="2"/>
  <c r="BB46" i="2"/>
  <c r="BB16" i="2"/>
  <c r="BB20" i="2"/>
  <c r="BB28" i="2"/>
  <c r="BB32" i="2"/>
  <c r="BB10" i="2"/>
  <c r="BB17" i="2"/>
  <c r="BB22" i="2"/>
  <c r="BB27" i="2"/>
  <c r="BB30" i="2"/>
  <c r="BB12" i="2"/>
  <c r="BB25" i="2"/>
  <c r="BB35" i="2"/>
  <c r="BB38" i="2"/>
  <c r="BB23" i="2"/>
  <c r="BB33" i="2"/>
  <c r="BB41" i="2"/>
  <c r="BB29" i="2"/>
  <c r="BB36" i="2"/>
  <c r="BB47" i="2"/>
  <c r="BB49" i="2"/>
  <c r="BB14" i="2"/>
  <c r="BB19" i="2"/>
  <c r="BB42" i="2"/>
  <c r="BB43" i="2"/>
  <c r="AT43" i="2"/>
  <c r="AU43" i="2" s="1"/>
  <c r="I43" i="2" s="1"/>
  <c r="AT42" i="2"/>
  <c r="AT19" i="2"/>
  <c r="AU19" i="2" s="1"/>
  <c r="I19" i="2" s="1"/>
  <c r="AT14" i="2"/>
  <c r="AT49" i="2"/>
  <c r="AU49" i="2" s="1"/>
  <c r="I49" i="2" s="1"/>
  <c r="AT47" i="2"/>
  <c r="AT36" i="2"/>
  <c r="AU36" i="2" s="1"/>
  <c r="I36" i="2" s="1"/>
  <c r="AT29" i="2"/>
  <c r="AT41" i="2"/>
  <c r="AU41" i="2" s="1"/>
  <c r="I41" i="2" s="1"/>
  <c r="AT33" i="2"/>
  <c r="AT23" i="2"/>
  <c r="AU23" i="2" s="1"/>
  <c r="I23" i="2" s="1"/>
  <c r="AT38" i="2"/>
  <c r="AT35" i="2"/>
  <c r="AU35" i="2" s="1"/>
  <c r="I35" i="2" s="1"/>
  <c r="AT25" i="2"/>
  <c r="AT12" i="2"/>
  <c r="AU12" i="2" s="1"/>
  <c r="I12" i="2" s="1"/>
  <c r="AT30" i="2"/>
  <c r="AT27" i="2"/>
  <c r="AU27" i="2" s="1"/>
  <c r="I27" i="2" s="1"/>
  <c r="AT22" i="2"/>
  <c r="AT10" i="2"/>
  <c r="AT9" i="2"/>
  <c r="AT32" i="2"/>
  <c r="AT28" i="2"/>
  <c r="AT20" i="2"/>
  <c r="AT16" i="2"/>
  <c r="AT46" i="2"/>
  <c r="AU46" i="2" s="1"/>
  <c r="I46" i="2" s="1"/>
  <c r="AT18" i="2"/>
  <c r="AT31" i="2"/>
  <c r="AU31" i="2" s="1"/>
  <c r="I31" i="2" s="1"/>
  <c r="AT24" i="2"/>
  <c r="AT21" i="2"/>
  <c r="AU21" i="2" s="1"/>
  <c r="I21" i="2" s="1"/>
  <c r="AT15" i="2"/>
  <c r="AT13" i="2"/>
  <c r="AU13" i="2" s="1"/>
  <c r="I13" i="2" s="1"/>
  <c r="AU15" i="2" l="1"/>
  <c r="I15" i="2" s="1"/>
  <c r="AU24" i="2"/>
  <c r="I24" i="2" s="1"/>
  <c r="AU18" i="2"/>
  <c r="I18" i="2" s="1"/>
  <c r="AU22" i="2"/>
  <c r="I22" i="2" s="1"/>
  <c r="AU30" i="2"/>
  <c r="I30" i="2" s="1"/>
  <c r="AU25" i="2"/>
  <c r="I25" i="2" s="1"/>
  <c r="AU38" i="2"/>
  <c r="I38" i="2" s="1"/>
  <c r="AU33" i="2"/>
  <c r="I33" i="2" s="1"/>
  <c r="AU29" i="2"/>
  <c r="I29" i="2" s="1"/>
  <c r="AU47" i="2"/>
  <c r="I47" i="2" s="1"/>
  <c r="AU14" i="2"/>
  <c r="I14" i="2" s="1"/>
  <c r="AU42" i="2"/>
  <c r="I42" i="2" s="1"/>
  <c r="AU39" i="2"/>
  <c r="I39" i="2" s="1"/>
  <c r="AU34" i="2"/>
  <c r="I34" i="2" s="1"/>
  <c r="V28" i="2"/>
  <c r="D28" i="2" s="1"/>
  <c r="V15" i="2"/>
  <c r="D15" i="2" s="1"/>
  <c r="AU20" i="2"/>
  <c r="I20" i="2" s="1"/>
  <c r="AU32" i="2"/>
  <c r="I32" i="2" s="1"/>
  <c r="AU10" i="2"/>
  <c r="I10" i="2" s="1"/>
  <c r="AU37" i="2"/>
  <c r="I37" i="2" s="1"/>
  <c r="V27" i="2"/>
  <c r="D27" i="2" s="1"/>
  <c r="AU16" i="2"/>
  <c r="I16" i="2" s="1"/>
  <c r="AU28" i="2"/>
  <c r="I28" i="2" s="1"/>
  <c r="AU9" i="2"/>
  <c r="I9" i="2" s="1"/>
  <c r="AU44" i="2"/>
  <c r="I44" i="2" s="1"/>
  <c r="V10" i="2"/>
  <c r="D10" i="2" s="1"/>
  <c r="AD13" i="2"/>
  <c r="G13" i="2" s="1"/>
  <c r="AU8" i="2"/>
  <c r="I8" i="2" s="1"/>
  <c r="I6" i="2" s="1"/>
  <c r="AU26" i="2"/>
  <c r="AU17" i="2"/>
  <c r="I17" i="2" s="1"/>
  <c r="AU11" i="2"/>
  <c r="I11" i="2" s="1"/>
  <c r="AN8" i="2"/>
  <c r="H8" i="2" s="1"/>
  <c r="H6" i="2" s="1"/>
  <c r="AN32" i="2"/>
  <c r="H32" i="2" s="1"/>
  <c r="AN24" i="2"/>
  <c r="H24" i="2" s="1"/>
  <c r="AN21" i="2"/>
  <c r="H21" i="2" s="1"/>
  <c r="AN17" i="2"/>
  <c r="H17" i="2" s="1"/>
  <c r="AN23" i="2"/>
  <c r="H23" i="2" s="1"/>
  <c r="AN19" i="2"/>
  <c r="H19" i="2" s="1"/>
  <c r="AN20" i="2"/>
  <c r="H20" i="2" s="1"/>
  <c r="AN10" i="2"/>
  <c r="H10" i="2" s="1"/>
  <c r="AN38" i="2"/>
  <c r="H38" i="2" s="1"/>
  <c r="AN14" i="2"/>
  <c r="H14" i="2" s="1"/>
  <c r="AN11" i="2"/>
  <c r="H11" i="2" s="1"/>
  <c r="AN16" i="2"/>
  <c r="H16" i="2" s="1"/>
  <c r="AN47" i="2"/>
  <c r="H47" i="2" s="1"/>
  <c r="AN49" i="2"/>
  <c r="H49" i="2" s="1"/>
  <c r="AN25" i="2"/>
  <c r="H25" i="2" s="1"/>
  <c r="AN31" i="2"/>
  <c r="H31" i="2" s="1"/>
  <c r="AN30" i="2"/>
  <c r="H30" i="2" s="1"/>
  <c r="AN13" i="2"/>
  <c r="H13" i="2" s="1"/>
  <c r="AN28" i="2"/>
  <c r="H28" i="2" s="1"/>
  <c r="AN37" i="2"/>
  <c r="H37" i="2" s="1"/>
  <c r="AN39" i="2"/>
  <c r="H39" i="2" s="1"/>
  <c r="AN36" i="2"/>
  <c r="H36" i="2" s="1"/>
  <c r="AN27" i="2"/>
  <c r="H27" i="2" s="1"/>
  <c r="AN41" i="2"/>
  <c r="H41" i="2" s="1"/>
  <c r="AN44" i="2"/>
  <c r="H44" i="2" s="1"/>
  <c r="AN43" i="2"/>
  <c r="H43" i="2" s="1"/>
  <c r="AN12" i="2"/>
  <c r="H12" i="2" s="1"/>
  <c r="AN34" i="2"/>
  <c r="H34" i="2" s="1"/>
  <c r="AN33" i="2"/>
  <c r="H33" i="2" s="1"/>
  <c r="AN22" i="2"/>
  <c r="H22" i="2" s="1"/>
  <c r="AN42" i="2"/>
  <c r="H42" i="2" s="1"/>
  <c r="AN29" i="2"/>
  <c r="H29" i="2" s="1"/>
  <c r="AN46" i="2"/>
  <c r="H46" i="2" s="1"/>
  <c r="AN18" i="2"/>
  <c r="H18" i="2" s="1"/>
  <c r="AN15" i="2"/>
  <c r="H15" i="2" s="1"/>
  <c r="AN9" i="2"/>
  <c r="H9" i="2" s="1"/>
  <c r="AN35" i="2"/>
  <c r="H35" i="2" s="1"/>
  <c r="V46" i="2"/>
  <c r="D46" i="2" s="1"/>
  <c r="V29" i="2"/>
  <c r="D29" i="2" s="1"/>
  <c r="BC13" i="2"/>
  <c r="J13" i="2" s="1"/>
  <c r="V49" i="2"/>
  <c r="D49" i="2" s="1"/>
  <c r="AD46" i="2"/>
  <c r="G46" i="2" s="1"/>
  <c r="AD49" i="2"/>
  <c r="G49" i="2" s="1"/>
  <c r="BC29" i="2"/>
  <c r="J29" i="2" s="1"/>
  <c r="BC30" i="2"/>
  <c r="J30" i="2" s="1"/>
  <c r="BC20" i="2"/>
  <c r="J20" i="2" s="1"/>
  <c r="AD34" i="2"/>
  <c r="G34" i="2" s="1"/>
  <c r="BC8" i="2"/>
  <c r="J8" i="2" s="1"/>
  <c r="J6" i="2" s="1"/>
  <c r="BC26" i="2"/>
  <c r="BC48" i="2"/>
  <c r="BC9" i="2"/>
  <c r="J9" i="2" s="1"/>
  <c r="BC11" i="2"/>
  <c r="J11" i="2" s="1"/>
  <c r="AD31" i="2"/>
  <c r="G31" i="2" s="1"/>
  <c r="AD27" i="2"/>
  <c r="G27" i="2" s="1"/>
  <c r="AD29" i="2"/>
  <c r="G29" i="2" s="1"/>
  <c r="BC36" i="2"/>
  <c r="J36" i="2" s="1"/>
  <c r="BC12" i="2"/>
  <c r="J12" i="2" s="1"/>
  <c r="BC28" i="2"/>
  <c r="J28" i="2" s="1"/>
  <c r="AD37" i="2"/>
  <c r="G37" i="2" s="1"/>
  <c r="AD15" i="2"/>
  <c r="G15" i="2" s="1"/>
  <c r="AD32" i="2"/>
  <c r="G32" i="2" s="1"/>
  <c r="AD12" i="2"/>
  <c r="G12" i="2" s="1"/>
  <c r="AD35" i="2"/>
  <c r="G35" i="2" s="1"/>
  <c r="AD23" i="2"/>
  <c r="G23" i="2" s="1"/>
  <c r="AD19" i="2"/>
  <c r="G19" i="2" s="1"/>
  <c r="BC47" i="2"/>
  <c r="J47" i="2" s="1"/>
  <c r="BC32" i="2"/>
  <c r="J32" i="2" s="1"/>
  <c r="BC21" i="2"/>
  <c r="J21" i="2" s="1"/>
  <c r="AD39" i="2"/>
  <c r="G39" i="2" s="1"/>
  <c r="BC15" i="2"/>
  <c r="J15" i="2" s="1"/>
  <c r="BC25" i="2"/>
  <c r="J25" i="2" s="1"/>
  <c r="AD20" i="2"/>
  <c r="G20" i="2" s="1"/>
  <c r="AD10" i="2"/>
  <c r="G10" i="2" s="1"/>
  <c r="AD47" i="2"/>
  <c r="G47" i="2" s="1"/>
  <c r="BC49" i="2"/>
  <c r="J49" i="2" s="1"/>
  <c r="BC24" i="2"/>
  <c r="J24" i="2" s="1"/>
  <c r="BJ31" i="2"/>
  <c r="E31" i="2" s="1"/>
  <c r="BJ9" i="2"/>
  <c r="E9" i="2" s="1"/>
  <c r="BJ35" i="2"/>
  <c r="E35" i="2" s="1"/>
  <c r="BJ47" i="2"/>
  <c r="E47" i="2" s="1"/>
  <c r="BJ39" i="2"/>
  <c r="E39" i="2" s="1"/>
  <c r="BJ16" i="2"/>
  <c r="E16" i="2" s="1"/>
  <c r="BJ24" i="2"/>
  <c r="E24" i="2" s="1"/>
  <c r="BJ32" i="2"/>
  <c r="E32" i="2" s="1"/>
  <c r="BJ25" i="2"/>
  <c r="E25" i="2" s="1"/>
  <c r="BJ36" i="2"/>
  <c r="E36" i="2" s="1"/>
  <c r="BJ37" i="2"/>
  <c r="E37" i="2" s="1"/>
  <c r="BJ15" i="2"/>
  <c r="E15" i="2" s="1"/>
  <c r="BJ20" i="2"/>
  <c r="E20" i="2" s="1"/>
  <c r="BJ30" i="2"/>
  <c r="E30" i="2" s="1"/>
  <c r="BJ41" i="2"/>
  <c r="E41" i="2" s="1"/>
  <c r="BJ43" i="2"/>
  <c r="E43" i="2" s="1"/>
  <c r="BJ27" i="2"/>
  <c r="E27" i="2" s="1"/>
  <c r="BJ42" i="2"/>
  <c r="E42" i="2" s="1"/>
  <c r="BJ21" i="2"/>
  <c r="E21" i="2" s="1"/>
  <c r="BJ28" i="2"/>
  <c r="E28" i="2" s="1"/>
  <c r="BJ12" i="2"/>
  <c r="E12" i="2" s="1"/>
  <c r="BJ29" i="2"/>
  <c r="E29" i="2" s="1"/>
  <c r="BJ34" i="2"/>
  <c r="E34" i="2" s="1"/>
  <c r="BJ13" i="2"/>
  <c r="E13" i="2" s="1"/>
  <c r="BJ33" i="2"/>
  <c r="E33" i="2" s="1"/>
  <c r="BJ46" i="2"/>
  <c r="E46" i="2" s="1"/>
  <c r="BJ22" i="2"/>
  <c r="E22" i="2" s="1"/>
  <c r="BJ26" i="2"/>
  <c r="BJ19" i="2"/>
  <c r="E19" i="2" s="1"/>
  <c r="BJ18" i="2"/>
  <c r="E18" i="2" s="1"/>
  <c r="BJ17" i="2"/>
  <c r="E17" i="2" s="1"/>
  <c r="BJ23" i="2"/>
  <c r="E23" i="2" s="1"/>
  <c r="BJ14" i="2"/>
  <c r="E14" i="2" s="1"/>
  <c r="BJ11" i="2"/>
  <c r="E11" i="2" s="1"/>
  <c r="BJ48" i="2"/>
  <c r="BJ10" i="2"/>
  <c r="E10" i="2" s="1"/>
  <c r="BJ38" i="2"/>
  <c r="E38" i="2" s="1"/>
  <c r="BJ49" i="2"/>
  <c r="E49" i="2" s="1"/>
  <c r="BJ44" i="2"/>
  <c r="E44" i="2" s="1"/>
  <c r="AD24" i="2"/>
  <c r="G24" i="2" s="1"/>
  <c r="BC10" i="2"/>
  <c r="J10" i="2" s="1"/>
  <c r="AD28" i="2"/>
  <c r="G28" i="2" s="1"/>
  <c r="AD22" i="2"/>
  <c r="G22" i="2" s="1"/>
  <c r="AD30" i="2"/>
  <c r="G30" i="2" s="1"/>
  <c r="AD14" i="2"/>
  <c r="G14" i="2" s="1"/>
  <c r="BC19" i="2"/>
  <c r="J19" i="2" s="1"/>
  <c r="BC17" i="2"/>
  <c r="J17" i="2" s="1"/>
  <c r="BC18" i="2"/>
  <c r="J18" i="2" s="1"/>
  <c r="BC37" i="2"/>
  <c r="J37" i="2" s="1"/>
  <c r="BC23" i="2"/>
  <c r="J23" i="2" s="1"/>
  <c r="AD17" i="2"/>
  <c r="G17" i="2" s="1"/>
  <c r="AD18" i="2"/>
  <c r="G18" i="2" s="1"/>
  <c r="AD16" i="2"/>
  <c r="G16" i="2" s="1"/>
  <c r="AD41" i="2"/>
  <c r="G41" i="2" s="1"/>
  <c r="BC38" i="2"/>
  <c r="J38" i="2" s="1"/>
  <c r="BC34" i="2"/>
  <c r="J34" i="2" s="1"/>
  <c r="AD8" i="2"/>
  <c r="G8" i="2" s="1"/>
  <c r="G6" i="2" s="1"/>
  <c r="AD26" i="2"/>
  <c r="AD9" i="2"/>
  <c r="G9" i="2" s="1"/>
  <c r="AD25" i="2"/>
  <c r="G25" i="2" s="1"/>
  <c r="AD38" i="2"/>
  <c r="G38" i="2" s="1"/>
  <c r="AD36" i="2"/>
  <c r="G36" i="2" s="1"/>
  <c r="BC42" i="2"/>
  <c r="J42" i="2" s="1"/>
  <c r="BC33" i="2"/>
  <c r="J33" i="2" s="1"/>
  <c r="BC22" i="2"/>
  <c r="J22" i="2" s="1"/>
  <c r="BC46" i="2"/>
  <c r="J46" i="2" s="1"/>
  <c r="BC39" i="2"/>
  <c r="J39" i="2" s="1"/>
  <c r="AD44" i="2"/>
  <c r="G44" i="2" s="1"/>
  <c r="AD43" i="2"/>
  <c r="G43" i="2" s="1"/>
  <c r="BC14" i="2"/>
  <c r="J14" i="2" s="1"/>
  <c r="BC31" i="2"/>
  <c r="J31" i="2" s="1"/>
  <c r="AD21" i="2"/>
  <c r="G21" i="2" s="1"/>
  <c r="AD33" i="2"/>
  <c r="G33" i="2" s="1"/>
  <c r="AD42" i="2"/>
  <c r="G42" i="2" s="1"/>
  <c r="BC43" i="2"/>
  <c r="J43" i="2" s="1"/>
  <c r="BC41" i="2"/>
  <c r="J41" i="2" s="1"/>
  <c r="BC44" i="2"/>
  <c r="J44" i="2" s="1"/>
  <c r="BC35" i="2"/>
  <c r="J35" i="2" s="1"/>
  <c r="AD11" i="2"/>
  <c r="G11" i="2" s="1"/>
  <c r="BC27" i="2"/>
  <c r="J27" i="2" s="1"/>
  <c r="BC16" i="2"/>
  <c r="J16" i="2" s="1"/>
  <c r="V19" i="2"/>
  <c r="D19" i="2" s="1"/>
  <c r="V22" i="2"/>
  <c r="D22" i="2" s="1"/>
  <c r="V33" i="2"/>
  <c r="D33" i="2" s="1"/>
  <c r="V18" i="2"/>
  <c r="D18" i="2" s="1"/>
  <c r="V11" i="2"/>
  <c r="D11" i="2" s="1"/>
  <c r="V30" i="2"/>
  <c r="D30" i="2" s="1"/>
  <c r="V41" i="2"/>
  <c r="D41" i="2" s="1"/>
  <c r="V14" i="2"/>
  <c r="D14" i="2" s="1"/>
  <c r="V32" i="2"/>
  <c r="D32" i="2" s="1"/>
  <c r="V48" i="2"/>
  <c r="V24" i="2"/>
  <c r="D24" i="2" s="1"/>
  <c r="V9" i="2"/>
  <c r="D9" i="2" s="1"/>
  <c r="S8" i="2"/>
  <c r="K8" i="2" s="1"/>
  <c r="K6" i="2" s="1"/>
  <c r="S11" i="2"/>
  <c r="K11" i="2" s="1"/>
  <c r="S19" i="2"/>
  <c r="K19" i="2" s="1"/>
  <c r="S21" i="2"/>
  <c r="K21" i="2" s="1"/>
  <c r="S46" i="2"/>
  <c r="K46" i="2" s="1"/>
  <c r="S47" i="2"/>
  <c r="K47" i="2" s="1"/>
  <c r="S36" i="2"/>
  <c r="K36" i="2" s="1"/>
  <c r="S23" i="2"/>
  <c r="K23" i="2" s="1"/>
  <c r="S32" i="2"/>
  <c r="K32" i="2" s="1"/>
  <c r="S48" i="2"/>
  <c r="S28" i="2"/>
  <c r="K28" i="2" s="1"/>
  <c r="S15" i="2"/>
  <c r="K15" i="2" s="1"/>
  <c r="S10" i="2"/>
  <c r="K10" i="2" s="1"/>
  <c r="S18" i="2"/>
  <c r="K18" i="2" s="1"/>
  <c r="S14" i="2"/>
  <c r="K14" i="2" s="1"/>
  <c r="S42" i="2"/>
  <c r="K42" i="2" s="1"/>
  <c r="S9" i="2"/>
  <c r="K9" i="2" s="1"/>
  <c r="S26" i="2"/>
  <c r="S35" i="2"/>
  <c r="K35" i="2" s="1"/>
  <c r="S33" i="2"/>
  <c r="K33" i="2" s="1"/>
  <c r="S29" i="2"/>
  <c r="K29" i="2" s="1"/>
  <c r="S31" i="2"/>
  <c r="K31" i="2" s="1"/>
  <c r="S16" i="2"/>
  <c r="K16" i="2" s="1"/>
  <c r="S22" i="2"/>
  <c r="K22" i="2" s="1"/>
  <c r="S43" i="2"/>
  <c r="K43" i="2" s="1"/>
  <c r="S49" i="2"/>
  <c r="K49" i="2" s="1"/>
  <c r="S30" i="2"/>
  <c r="K30" i="2" s="1"/>
  <c r="S20" i="2"/>
  <c r="K20" i="2" s="1"/>
  <c r="S24" i="2"/>
  <c r="K24" i="2" s="1"/>
  <c r="S27" i="2"/>
  <c r="K27" i="2" s="1"/>
  <c r="S25" i="2"/>
  <c r="K25" i="2" s="1"/>
  <c r="S13" i="2"/>
  <c r="K13" i="2" s="1"/>
  <c r="S12" i="2"/>
  <c r="K12" i="2" s="1"/>
  <c r="S38" i="2"/>
  <c r="K38" i="2" s="1"/>
  <c r="S17" i="2"/>
  <c r="K17" i="2" s="1"/>
  <c r="S41" i="2"/>
  <c r="K41" i="2" s="1"/>
  <c r="V8" i="2"/>
  <c r="D8" i="2" s="1"/>
  <c r="D6" i="2" s="1"/>
  <c r="V43" i="2"/>
  <c r="D43" i="2" s="1"/>
  <c r="V26" i="2"/>
  <c r="V12" i="2"/>
  <c r="D12" i="2" s="1"/>
  <c r="V47" i="2"/>
  <c r="D47" i="2" s="1"/>
  <c r="V42" i="2"/>
  <c r="D42" i="2" s="1"/>
  <c r="V16" i="2"/>
  <c r="D16" i="2" s="1"/>
  <c r="V36" i="2"/>
  <c r="D36" i="2" s="1"/>
  <c r="V23" i="2"/>
  <c r="D23" i="2" s="1"/>
  <c r="V38" i="2"/>
  <c r="D38" i="2" s="1"/>
  <c r="V25" i="2"/>
  <c r="D25" i="2" s="1"/>
  <c r="V17" i="2"/>
  <c r="D17" i="2" s="1"/>
  <c r="V31" i="2"/>
  <c r="D31" i="2" s="1"/>
  <c r="V13" i="2"/>
  <c r="D13" i="2" s="1"/>
  <c r="V20" i="2"/>
  <c r="D20" i="2" s="1"/>
  <c r="V35" i="2"/>
  <c r="D35" i="2" s="1"/>
  <c r="BJ8" i="2"/>
  <c r="E8" i="2" s="1"/>
  <c r="E6" i="2" s="1"/>
  <c r="AB60" i="2" l="1"/>
  <c r="M6" i="2"/>
  <c r="M8" i="2"/>
  <c r="M43" i="2" l="1"/>
  <c r="M38" i="2"/>
  <c r="M33" i="2"/>
  <c r="M28" i="2"/>
  <c r="M23" i="2"/>
  <c r="M18" i="2"/>
  <c r="M13" i="2"/>
  <c r="M49" i="2" l="1"/>
  <c r="M47" i="2"/>
  <c r="M46" i="2"/>
  <c r="M44" i="2"/>
  <c r="M42" i="2"/>
  <c r="M41" i="2"/>
  <c r="M39" i="2"/>
  <c r="M37" i="2"/>
  <c r="M36" i="2"/>
  <c r="M35" i="2"/>
  <c r="M34" i="2"/>
  <c r="M32" i="2"/>
  <c r="M31" i="2"/>
  <c r="M30" i="2"/>
  <c r="M29" i="2"/>
  <c r="M27" i="2"/>
  <c r="M25" i="2"/>
  <c r="M24" i="2"/>
  <c r="M22" i="2"/>
  <c r="M21" i="2"/>
  <c r="M20" i="2"/>
  <c r="M19" i="2"/>
  <c r="M17" i="2"/>
  <c r="M16" i="2"/>
  <c r="M15" i="2"/>
  <c r="M14" i="2"/>
  <c r="M12" i="2"/>
  <c r="M11" i="2"/>
  <c r="M10" i="2"/>
  <c r="M9" i="2"/>
  <c r="N17" i="2" l="1"/>
  <c r="O17" i="2" s="1"/>
  <c r="N22" i="2"/>
  <c r="O22" i="2" s="1"/>
  <c r="N27" i="2"/>
  <c r="O27" i="2" s="1"/>
  <c r="N32" i="2"/>
  <c r="O32" i="2" s="1"/>
  <c r="N37" i="2"/>
  <c r="O37" i="2" s="1"/>
  <c r="N42" i="2"/>
  <c r="O42" i="2" s="1"/>
  <c r="N14" i="2"/>
  <c r="O14" i="2" s="1"/>
  <c r="N19" i="2"/>
  <c r="O19" i="2" s="1"/>
  <c r="N24" i="2"/>
  <c r="O24" i="2" s="1"/>
  <c r="N29" i="2"/>
  <c r="O29" i="2" s="1"/>
  <c r="N34" i="2"/>
  <c r="O34" i="2" s="1"/>
  <c r="N39" i="2"/>
  <c r="O39" i="2" s="1"/>
  <c r="N44" i="2"/>
  <c r="O44" i="2" s="1"/>
  <c r="N33" i="2"/>
  <c r="O33" i="2" s="1"/>
  <c r="N23" i="2"/>
  <c r="O23" i="2" s="1"/>
  <c r="N18" i="2"/>
  <c r="O18" i="2" s="1"/>
  <c r="N28" i="2"/>
  <c r="O28" i="2" s="1"/>
  <c r="N43" i="2"/>
  <c r="O43" i="2" s="1"/>
  <c r="N38" i="2"/>
  <c r="O38" i="2" s="1"/>
  <c r="N15" i="2"/>
  <c r="O15" i="2" s="1"/>
  <c r="N20" i="2"/>
  <c r="O20" i="2" s="1"/>
  <c r="N25" i="2"/>
  <c r="O25" i="2" s="1"/>
  <c r="N30" i="2"/>
  <c r="O30" i="2" s="1"/>
  <c r="N35" i="2"/>
  <c r="O35" i="2" s="1"/>
  <c r="N41" i="2"/>
  <c r="O41" i="2" s="1"/>
  <c r="N46" i="2"/>
  <c r="O46" i="2" s="1"/>
  <c r="N16" i="2"/>
  <c r="O16" i="2" s="1"/>
  <c r="N21" i="2"/>
  <c r="O21" i="2" s="1"/>
  <c r="N31" i="2"/>
  <c r="O31" i="2" s="1"/>
  <c r="N36" i="2"/>
  <c r="O36" i="2" s="1"/>
  <c r="N47" i="2"/>
  <c r="O47" i="2" s="1"/>
  <c r="N49" i="2"/>
  <c r="O49" i="2" s="1"/>
  <c r="N13" i="2"/>
  <c r="O13" i="2" s="1"/>
  <c r="N10" i="2"/>
  <c r="O10" i="2" s="1"/>
  <c r="N12" i="2"/>
  <c r="O12" i="2" s="1"/>
  <c r="N9" i="2"/>
  <c r="O9" i="2" s="1"/>
  <c r="N11" i="2"/>
  <c r="O11" i="2" l="1"/>
  <c r="O68" i="2" s="1"/>
  <c r="O67" i="2" l="1"/>
  <c r="O69" i="2"/>
  <c r="O66" i="2"/>
  <c r="O65" i="2"/>
  <c r="BE58" i="2"/>
  <c r="BE54" i="2"/>
  <c r="BE57" i="2"/>
  <c r="BE55" i="2"/>
  <c r="BE56" i="2"/>
</calcChain>
</file>

<file path=xl/sharedStrings.xml><?xml version="1.0" encoding="utf-8"?>
<sst xmlns="http://schemas.openxmlformats.org/spreadsheetml/2006/main" count="289" uniqueCount="98">
  <si>
    <t>total</t>
    <phoneticPr fontId="1"/>
  </si>
  <si>
    <t>count</t>
    <phoneticPr fontId="1"/>
  </si>
  <si>
    <t>add</t>
    <phoneticPr fontId="1"/>
  </si>
  <si>
    <t>%</t>
    <phoneticPr fontId="1"/>
  </si>
  <si>
    <t>D</t>
    <phoneticPr fontId="1"/>
  </si>
  <si>
    <t>C</t>
    <phoneticPr fontId="1"/>
  </si>
  <si>
    <t>B</t>
    <phoneticPr fontId="1"/>
  </si>
  <si>
    <t>S</t>
    <phoneticPr fontId="1"/>
  </si>
  <si>
    <t>A</t>
    <phoneticPr fontId="1"/>
  </si>
  <si>
    <t>mean</t>
    <phoneticPr fontId="1"/>
  </si>
  <si>
    <t>SD</t>
    <phoneticPr fontId="1"/>
  </si>
  <si>
    <t>max</t>
    <phoneticPr fontId="1"/>
  </si>
  <si>
    <t>min</t>
    <phoneticPr fontId="1"/>
  </si>
  <si>
    <t>Atten</t>
  </si>
  <si>
    <t># of S</t>
  </si>
  <si>
    <t># of A</t>
  </si>
  <si>
    <t># of B</t>
  </si>
  <si>
    <t xml:space="preserve"># of C </t>
  </si>
  <si>
    <t xml:space="preserve"># of D </t>
  </si>
  <si>
    <t>Quiz</t>
  </si>
  <si>
    <t>Mapping / Blogging</t>
  </si>
  <si>
    <t>Blog</t>
  </si>
  <si>
    <t>Map</t>
  </si>
  <si>
    <t>Prelim</t>
  </si>
  <si>
    <t xml:space="preserve">Final </t>
  </si>
  <si>
    <t>Internet</t>
  </si>
  <si>
    <t>Pres</t>
  </si>
  <si>
    <t>Research Project</t>
  </si>
  <si>
    <t>roster order</t>
  </si>
  <si>
    <t>group</t>
  </si>
  <si>
    <t>PPT</t>
  </si>
  <si>
    <t>Q&amp;A</t>
  </si>
  <si>
    <t>total</t>
  </si>
  <si>
    <t>preliminary report</t>
  </si>
  <si>
    <t>final report</t>
  </si>
  <si>
    <t>Internet report</t>
  </si>
  <si>
    <t>presentation</t>
  </si>
  <si>
    <t>speaking</t>
  </si>
  <si>
    <t>org</t>
  </si>
  <si>
    <t>format</t>
  </si>
  <si>
    <t>content</t>
  </si>
  <si>
    <t>writing</t>
  </si>
  <si>
    <t>layout</t>
  </si>
  <si>
    <t>overall</t>
  </si>
  <si>
    <t>effort</t>
  </si>
  <si>
    <t>adj total</t>
  </si>
  <si>
    <t>refs</t>
  </si>
  <si>
    <t>maps</t>
    <phoneticPr fontId="1"/>
  </si>
  <si>
    <t>uni</t>
    <phoneticPr fontId="1"/>
  </si>
  <si>
    <t>HS</t>
    <phoneticPr fontId="1"/>
  </si>
  <si>
    <t>favorite</t>
    <phoneticPr fontId="1"/>
  </si>
  <si>
    <t>raw</t>
    <phoneticPr fontId="1"/>
  </si>
  <si>
    <t>%</t>
    <phoneticPr fontId="1"/>
  </si>
  <si>
    <t>target</t>
    <phoneticPr fontId="1"/>
  </si>
  <si>
    <t>attendance</t>
    <phoneticPr fontId="1"/>
  </si>
  <si>
    <t>quiz</t>
    <phoneticPr fontId="1"/>
  </si>
  <si>
    <t>blogging</t>
    <phoneticPr fontId="1"/>
  </si>
  <si>
    <t>Student 2</t>
  </si>
  <si>
    <t>Student 1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</si>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</sst>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_ "/>
  </numFmts>
  <fonts count="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mbria"/>
      <family val="1"/>
    </font>
    <font>
      <sz val="11"/>
      <color theme="1"/>
      <name val="ＭＳ Ｐ明朝"/>
      <family val="1"/>
      <charset val="128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indexed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0" fontId="2" fillId="2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4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69"/>
  <sheetViews>
    <sheetView tabSelected="1" topLeftCell="A49" zoomScale="190" zoomScaleNormal="190" workbookViewId="0">
      <selection activeCell="G60" sqref="G60"/>
    </sheetView>
  </sheetViews>
  <sheetFormatPr defaultColWidth="9" defaultRowHeight="14.25"/>
  <cols>
    <col min="1" max="1" width="6.28515625" style="2" customWidth="1"/>
    <col min="2" max="2" width="6.85546875" style="1" customWidth="1"/>
    <col min="3" max="3" width="25.140625" style="1" customWidth="1"/>
    <col min="4" max="15" width="9" style="1"/>
    <col min="16" max="16" width="24.5703125" style="1" bestFit="1" customWidth="1"/>
    <col min="17" max="17" width="4.5703125" style="1" customWidth="1"/>
    <col min="18" max="18" width="6.42578125" style="1" bestFit="1" customWidth="1"/>
    <col min="19" max="19" width="8.85546875" style="1" bestFit="1" customWidth="1"/>
    <col min="20" max="20" width="4.28515625" style="1" customWidth="1"/>
    <col min="21" max="22" width="8.85546875" style="1" customWidth="1"/>
    <col min="23" max="23" width="4.5703125" style="1" customWidth="1"/>
    <col min="24" max="29" width="9" style="1"/>
    <col min="30" max="30" width="8.85546875" style="1" bestFit="1" customWidth="1"/>
    <col min="31" max="31" width="5.85546875" style="1" customWidth="1"/>
    <col min="32" max="32" width="27" style="1" bestFit="1" customWidth="1"/>
    <col min="33" max="39" width="9" style="1"/>
    <col min="40" max="40" width="8.85546875" style="1" bestFit="1" customWidth="1"/>
    <col min="41" max="41" width="5.140625" style="1" customWidth="1"/>
    <col min="42" max="42" width="27" style="1" bestFit="1" customWidth="1"/>
    <col min="43" max="46" width="9" style="1"/>
    <col min="47" max="47" width="7.85546875" style="1" customWidth="1"/>
    <col min="48" max="48" width="22.28515625" style="1" bestFit="1" customWidth="1"/>
    <col min="49" max="54" width="9" style="1"/>
    <col min="55" max="55" width="8.85546875" style="1" bestFit="1" customWidth="1"/>
    <col min="56" max="56" width="27" style="1" bestFit="1" customWidth="1"/>
    <col min="57" max="57" width="5.7109375" style="1" customWidth="1"/>
    <col min="58" max="16384" width="9" style="1"/>
  </cols>
  <sheetData>
    <row r="3" spans="1:65">
      <c r="D3" s="23"/>
      <c r="E3" s="1" t="s">
        <v>20</v>
      </c>
      <c r="G3" s="4"/>
      <c r="H3" s="6" t="s">
        <v>27</v>
      </c>
      <c r="I3" s="4"/>
      <c r="R3" s="1" t="s">
        <v>54</v>
      </c>
      <c r="U3" s="1" t="s">
        <v>55</v>
      </c>
      <c r="Z3" s="4" t="s">
        <v>33</v>
      </c>
      <c r="AA3" s="4"/>
      <c r="AI3" s="19" t="s">
        <v>34</v>
      </c>
      <c r="AJ3" s="4"/>
      <c r="AR3" s="4" t="s">
        <v>35</v>
      </c>
      <c r="AS3" s="4"/>
      <c r="AY3" s="4" t="s">
        <v>36</v>
      </c>
      <c r="AZ3" s="4"/>
      <c r="BA3" s="4"/>
      <c r="BG3" s="18" t="s">
        <v>47</v>
      </c>
      <c r="BL3" s="18" t="s">
        <v>56</v>
      </c>
    </row>
    <row r="4" spans="1:65">
      <c r="D4" s="2" t="s">
        <v>19</v>
      </c>
      <c r="E4" s="18" t="s">
        <v>22</v>
      </c>
      <c r="F4" s="18" t="s">
        <v>21</v>
      </c>
      <c r="G4" s="6" t="s">
        <v>23</v>
      </c>
      <c r="H4" s="17" t="s">
        <v>24</v>
      </c>
      <c r="I4" s="17" t="s">
        <v>25</v>
      </c>
      <c r="J4" s="17" t="s">
        <v>26</v>
      </c>
      <c r="K4" s="2" t="s">
        <v>13</v>
      </c>
      <c r="L4" s="2" t="s">
        <v>2</v>
      </c>
      <c r="M4" s="2" t="s">
        <v>0</v>
      </c>
      <c r="N4" s="2" t="s">
        <v>3</v>
      </c>
      <c r="R4" s="21" t="s">
        <v>32</v>
      </c>
      <c r="S4" s="21" t="s">
        <v>45</v>
      </c>
      <c r="T4" s="21"/>
      <c r="U4" s="21" t="s">
        <v>32</v>
      </c>
      <c r="V4" s="21" t="s">
        <v>45</v>
      </c>
      <c r="W4" s="21"/>
      <c r="X4" s="21" t="s">
        <v>39</v>
      </c>
      <c r="Y4" s="21" t="s">
        <v>38</v>
      </c>
      <c r="Z4" s="21" t="s">
        <v>40</v>
      </c>
      <c r="AA4" s="21" t="s">
        <v>46</v>
      </c>
      <c r="AB4" s="21" t="s">
        <v>41</v>
      </c>
      <c r="AC4" s="21" t="s">
        <v>32</v>
      </c>
      <c r="AD4" s="21" t="s">
        <v>45</v>
      </c>
      <c r="AE4" s="21"/>
      <c r="AF4" s="2"/>
      <c r="AG4" s="21" t="s">
        <v>39</v>
      </c>
      <c r="AH4" s="21" t="s">
        <v>38</v>
      </c>
      <c r="AI4" s="21" t="s">
        <v>40</v>
      </c>
      <c r="AJ4" s="21" t="s">
        <v>46</v>
      </c>
      <c r="AK4" s="21" t="s">
        <v>41</v>
      </c>
      <c r="AL4" s="21" t="s">
        <v>43</v>
      </c>
      <c r="AM4" s="21" t="s">
        <v>32</v>
      </c>
      <c r="AN4" s="21" t="s">
        <v>45</v>
      </c>
      <c r="AO4" s="21"/>
      <c r="AP4" s="2"/>
      <c r="AQ4" s="21" t="s">
        <v>42</v>
      </c>
      <c r="AR4" s="21" t="s">
        <v>40</v>
      </c>
      <c r="AS4" s="21" t="s">
        <v>44</v>
      </c>
      <c r="AT4" s="21" t="s">
        <v>32</v>
      </c>
      <c r="AU4" s="21" t="s">
        <v>45</v>
      </c>
      <c r="AW4" s="21" t="s">
        <v>37</v>
      </c>
      <c r="AX4" s="21" t="s">
        <v>38</v>
      </c>
      <c r="AY4" s="21" t="s">
        <v>30</v>
      </c>
      <c r="AZ4" s="21" t="s">
        <v>31</v>
      </c>
      <c r="BA4" s="21" t="s">
        <v>43</v>
      </c>
      <c r="BB4" s="21" t="s">
        <v>32</v>
      </c>
      <c r="BC4" s="21" t="s">
        <v>45</v>
      </c>
      <c r="BD4" s="2"/>
      <c r="BF4" s="21" t="s">
        <v>49</v>
      </c>
      <c r="BG4" s="21" t="s">
        <v>48</v>
      </c>
      <c r="BH4" s="21" t="s">
        <v>50</v>
      </c>
      <c r="BI4" s="21" t="s">
        <v>0</v>
      </c>
      <c r="BJ4" s="21" t="s">
        <v>45</v>
      </c>
      <c r="BL4" s="21" t="s">
        <v>32</v>
      </c>
      <c r="BM4" s="21" t="s">
        <v>45</v>
      </c>
    </row>
    <row r="5" spans="1:65">
      <c r="C5" s="23" t="s">
        <v>51</v>
      </c>
      <c r="D5" s="2">
        <v>12</v>
      </c>
      <c r="E5" s="18">
        <f>BI8</f>
        <v>10</v>
      </c>
      <c r="F5" s="18"/>
      <c r="G5" s="6">
        <f>AC8</f>
        <v>30</v>
      </c>
      <c r="H5" s="17">
        <f>AM8</f>
        <v>40</v>
      </c>
      <c r="I5" s="17">
        <f>AT8</f>
        <v>15</v>
      </c>
      <c r="J5" s="17">
        <f>BB8</f>
        <v>30</v>
      </c>
      <c r="K5" s="2">
        <v>15</v>
      </c>
      <c r="L5" s="2"/>
      <c r="M5" s="3">
        <f t="shared" ref="M5:M25" si="0">SUM(D5:L5)</f>
        <v>152</v>
      </c>
      <c r="N5" s="2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"/>
      <c r="AG5" s="21"/>
      <c r="AH5" s="21"/>
      <c r="AI5" s="21"/>
      <c r="AJ5" s="21"/>
      <c r="AK5" s="21"/>
      <c r="AL5" s="21"/>
      <c r="AM5" s="21"/>
      <c r="AN5" s="21"/>
      <c r="AO5" s="21"/>
      <c r="AP5" s="2"/>
      <c r="AQ5" s="21"/>
      <c r="AR5" s="21"/>
      <c r="AS5" s="21"/>
      <c r="AT5" s="21"/>
      <c r="AU5" s="21"/>
      <c r="AW5" s="21"/>
      <c r="AX5" s="21"/>
      <c r="AY5" s="21"/>
      <c r="AZ5" s="21"/>
      <c r="BA5" s="21"/>
      <c r="BB5" s="21"/>
      <c r="BC5" s="21"/>
      <c r="BD5" s="2"/>
      <c r="BF5" s="21"/>
      <c r="BG5" s="21"/>
      <c r="BH5" s="21"/>
      <c r="BI5" s="21"/>
      <c r="BJ5" s="21"/>
      <c r="BL5" s="21"/>
      <c r="BM5" s="21"/>
    </row>
    <row r="6" spans="1:65">
      <c r="C6" s="23" t="s">
        <v>52</v>
      </c>
      <c r="D6" s="25">
        <f>D8/$M$5</f>
        <v>0.03</v>
      </c>
      <c r="E6" s="26">
        <f>E8/$M$5</f>
        <v>0.12</v>
      </c>
      <c r="F6" s="26"/>
      <c r="G6" s="24">
        <f>G8/$M$5</f>
        <v>0.17</v>
      </c>
      <c r="H6" s="24">
        <f>H8/$M$5</f>
        <v>0.35</v>
      </c>
      <c r="I6" s="24">
        <f>I8/$M$5</f>
        <v>0.13</v>
      </c>
      <c r="J6" s="24">
        <f>J8/$M$5</f>
        <v>0.15</v>
      </c>
      <c r="K6" s="26">
        <f>K8/$M$5</f>
        <v>0.05</v>
      </c>
      <c r="L6" s="2"/>
      <c r="M6" s="3">
        <f t="shared" si="0"/>
        <v>1</v>
      </c>
      <c r="N6" s="2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"/>
      <c r="AG6" s="21"/>
      <c r="AH6" s="21"/>
      <c r="AI6" s="21"/>
      <c r="AJ6" s="21"/>
      <c r="AK6" s="21"/>
      <c r="AL6" s="21"/>
      <c r="AM6" s="21"/>
      <c r="AN6" s="21"/>
      <c r="AO6" s="21"/>
      <c r="AP6" s="2"/>
      <c r="AQ6" s="21"/>
      <c r="AR6" s="21"/>
      <c r="AS6" s="21"/>
      <c r="AT6" s="21"/>
      <c r="AU6" s="21"/>
      <c r="AW6" s="21"/>
      <c r="AX6" s="21"/>
      <c r="AY6" s="21"/>
      <c r="AZ6" s="21"/>
      <c r="BA6" s="21"/>
      <c r="BB6" s="21"/>
      <c r="BC6" s="21"/>
      <c r="BD6" s="2"/>
      <c r="BF6" s="21"/>
      <c r="BG6" s="21"/>
      <c r="BH6" s="21"/>
      <c r="BI6" s="21"/>
      <c r="BJ6" s="21"/>
      <c r="BL6" s="21"/>
      <c r="BM6" s="21"/>
    </row>
    <row r="7" spans="1:65">
      <c r="C7" s="23" t="s">
        <v>53</v>
      </c>
      <c r="D7" s="2">
        <v>3</v>
      </c>
      <c r="E7" s="18">
        <v>12</v>
      </c>
      <c r="F7" s="18"/>
      <c r="G7" s="6">
        <v>17</v>
      </c>
      <c r="H7" s="17">
        <v>35</v>
      </c>
      <c r="I7" s="17">
        <v>13</v>
      </c>
      <c r="J7" s="17">
        <v>15</v>
      </c>
      <c r="K7" s="2">
        <v>5</v>
      </c>
      <c r="L7" s="2"/>
      <c r="M7" s="3">
        <f t="shared" si="0"/>
        <v>100</v>
      </c>
      <c r="N7" s="2"/>
      <c r="R7" s="21"/>
      <c r="S7" s="3">
        <f>($M$5*(K7/100))/K5</f>
        <v>0.50666666666666671</v>
      </c>
      <c r="T7" s="3"/>
      <c r="U7" s="21"/>
      <c r="V7" s="3">
        <f>($M$5*(D7/100))/D5</f>
        <v>0.37999999999999995</v>
      </c>
      <c r="W7" s="3"/>
      <c r="X7" s="21"/>
      <c r="Y7" s="21"/>
      <c r="Z7" s="21"/>
      <c r="AA7" s="21"/>
      <c r="AB7" s="21"/>
      <c r="AC7" s="21"/>
      <c r="AD7" s="3">
        <f>($M$5*(G7/100))/G5</f>
        <v>0.8613333333333334</v>
      </c>
      <c r="AE7" s="3"/>
      <c r="AF7" s="2"/>
      <c r="AG7" s="21"/>
      <c r="AH7" s="21"/>
      <c r="AI7" s="21"/>
      <c r="AJ7" s="21"/>
      <c r="AK7" s="21"/>
      <c r="AL7" s="21"/>
      <c r="AM7" s="21"/>
      <c r="AN7" s="3">
        <f>($M$5*(H7/100))/H5</f>
        <v>1.3299999999999998</v>
      </c>
      <c r="AO7" s="3"/>
      <c r="AP7" s="2"/>
      <c r="AQ7" s="21"/>
      <c r="AR7" s="21"/>
      <c r="AS7" s="21"/>
      <c r="AT7" s="21"/>
      <c r="AU7" s="3">
        <f>($M$5*(I7/100))/I5</f>
        <v>1.3173333333333335</v>
      </c>
      <c r="AW7" s="21"/>
      <c r="AX7" s="21"/>
      <c r="AY7" s="21"/>
      <c r="AZ7" s="21"/>
      <c r="BA7" s="21"/>
      <c r="BB7" s="21"/>
      <c r="BC7" s="3">
        <f>($M$5*(J7/100))/J5</f>
        <v>0.76</v>
      </c>
      <c r="BD7" s="2"/>
      <c r="BF7" s="21"/>
      <c r="BG7" s="21"/>
      <c r="BH7" s="21"/>
      <c r="BI7" s="21"/>
      <c r="BJ7" s="3">
        <f>($M$5*(E7/100))/E5</f>
        <v>1.8239999999999998</v>
      </c>
      <c r="BL7" s="21"/>
      <c r="BM7" s="3"/>
    </row>
    <row r="8" spans="1:65" ht="15" thickBot="1">
      <c r="A8" s="2" t="s">
        <v>29</v>
      </c>
      <c r="B8" s="1" t="s">
        <v>28</v>
      </c>
      <c r="D8" s="20">
        <f t="shared" ref="D8:D25" si="1">V8</f>
        <v>4.5599999999999996</v>
      </c>
      <c r="E8" s="20">
        <f t="shared" ref="E8:E25" si="2">BJ8</f>
        <v>18.239999999999998</v>
      </c>
      <c r="F8" s="20"/>
      <c r="G8" s="20">
        <f t="shared" ref="G8:G25" si="3">AD8</f>
        <v>25.840000000000003</v>
      </c>
      <c r="H8" s="20">
        <f t="shared" ref="H8:H25" si="4">AN8</f>
        <v>53.199999999999996</v>
      </c>
      <c r="I8" s="20">
        <f t="shared" ref="I8:I25" si="5">AU8</f>
        <v>19.760000000000002</v>
      </c>
      <c r="J8" s="20">
        <f t="shared" ref="J8:J25" si="6">BC8</f>
        <v>22.8</v>
      </c>
      <c r="K8" s="20">
        <f t="shared" ref="K8:K25" si="7">S8</f>
        <v>7.6000000000000005</v>
      </c>
      <c r="M8" s="3">
        <f t="shared" si="0"/>
        <v>152</v>
      </c>
      <c r="N8" s="2"/>
      <c r="R8" s="2">
        <v>15</v>
      </c>
      <c r="S8" s="3">
        <f t="shared" ref="S8:S33" si="8">R8*$S$7</f>
        <v>7.6000000000000005</v>
      </c>
      <c r="T8" s="3"/>
      <c r="U8" s="7">
        <v>12</v>
      </c>
      <c r="V8" s="3">
        <f t="shared" ref="V8:V33" si="9">U8*$V$7</f>
        <v>4.5599999999999996</v>
      </c>
      <c r="W8" s="3"/>
      <c r="X8" s="2">
        <v>5</v>
      </c>
      <c r="Y8" s="2">
        <v>5</v>
      </c>
      <c r="Z8" s="2">
        <v>10</v>
      </c>
      <c r="AA8" s="2">
        <v>5</v>
      </c>
      <c r="AB8" s="2">
        <v>5</v>
      </c>
      <c r="AC8" s="2">
        <f>SUM(X8:AB8)</f>
        <v>30</v>
      </c>
      <c r="AD8" s="3">
        <f t="shared" ref="AD8:AD47" si="10">AC8*$AD$7</f>
        <v>25.840000000000003</v>
      </c>
      <c r="AE8" s="3"/>
      <c r="AF8" s="2"/>
      <c r="AG8" s="2">
        <v>5</v>
      </c>
      <c r="AH8" s="2">
        <v>5</v>
      </c>
      <c r="AI8" s="2">
        <v>10</v>
      </c>
      <c r="AJ8" s="2">
        <v>5</v>
      </c>
      <c r="AK8" s="2">
        <v>5</v>
      </c>
      <c r="AL8" s="2">
        <v>10</v>
      </c>
      <c r="AM8" s="2">
        <f t="shared" ref="AM8:AM25" si="11">SUM(AG8:AL8)</f>
        <v>40</v>
      </c>
      <c r="AN8" s="3">
        <f t="shared" ref="AN8" si="12">AM8*$AN$7</f>
        <v>53.199999999999996</v>
      </c>
      <c r="AO8" s="3"/>
      <c r="AP8" s="2"/>
      <c r="AQ8" s="2">
        <v>5</v>
      </c>
      <c r="AR8" s="2">
        <v>5</v>
      </c>
      <c r="AS8" s="2">
        <v>5</v>
      </c>
      <c r="AT8" s="2">
        <f t="shared" ref="AT8:AT25" si="13">SUM(AQ8:AS8)</f>
        <v>15</v>
      </c>
      <c r="AU8" s="3">
        <f t="shared" ref="AU8:AU47" si="14">AT8*$AU$7</f>
        <v>19.760000000000002</v>
      </c>
      <c r="AW8" s="2">
        <v>5</v>
      </c>
      <c r="AX8" s="2">
        <v>5</v>
      </c>
      <c r="AY8" s="2">
        <v>5</v>
      </c>
      <c r="AZ8" s="2">
        <v>5</v>
      </c>
      <c r="BA8" s="2">
        <v>10</v>
      </c>
      <c r="BB8" s="2">
        <f t="shared" ref="BB8:BB25" si="15">SUM(AW8:BA8)</f>
        <v>30</v>
      </c>
      <c r="BC8" s="3">
        <f t="shared" ref="BC8:BC49" si="16">BB8*$BC$7</f>
        <v>22.8</v>
      </c>
      <c r="BD8" s="2"/>
      <c r="BF8" s="7"/>
      <c r="BG8" s="7">
        <v>5</v>
      </c>
      <c r="BH8" s="7">
        <v>5</v>
      </c>
      <c r="BI8" s="7">
        <f t="shared" ref="BI8" si="17">SUM(BF8:BH8)</f>
        <v>10</v>
      </c>
      <c r="BJ8" s="3">
        <f t="shared" ref="BJ8" si="18">BI8*$BJ$7</f>
        <v>18.239999999999998</v>
      </c>
      <c r="BL8" s="7"/>
      <c r="BM8" s="3"/>
    </row>
    <row r="9" spans="1:65">
      <c r="A9" s="2">
        <v>5</v>
      </c>
      <c r="B9" s="2">
        <v>1</v>
      </c>
      <c r="C9" s="1" t="s">
        <v>58</v>
      </c>
      <c r="D9" s="3">
        <f t="shared" si="1"/>
        <v>0</v>
      </c>
      <c r="E9" s="2">
        <f t="shared" si="2"/>
        <v>9.1199999999999992</v>
      </c>
      <c r="F9" s="2"/>
      <c r="G9" s="29">
        <f t="shared" si="3"/>
        <v>15.934666666666669</v>
      </c>
      <c r="H9" s="27">
        <f t="shared" si="4"/>
        <v>37.239999999999995</v>
      </c>
      <c r="I9" s="27">
        <f t="shared" si="5"/>
        <v>0.65866666666666673</v>
      </c>
      <c r="J9" s="27">
        <f t="shared" si="6"/>
        <v>18.62</v>
      </c>
      <c r="K9" s="3">
        <f t="shared" si="7"/>
        <v>6.08</v>
      </c>
      <c r="L9" s="2">
        <v>1</v>
      </c>
      <c r="M9" s="10">
        <f t="shared" si="0"/>
        <v>88.653333333333336</v>
      </c>
      <c r="N9" s="3">
        <f t="shared" ref="N9:N25" si="19">(M9/$M$8)*100</f>
        <v>58.324561403508781</v>
      </c>
      <c r="O9" s="2" t="str">
        <f t="shared" ref="O9:O25" si="20">VLOOKUP(N9,$N$59:$O$63,2,TRUE)</f>
        <v>D</v>
      </c>
      <c r="P9" s="1" t="s">
        <v>58</v>
      </c>
      <c r="R9" s="2">
        <v>12</v>
      </c>
      <c r="S9" s="3">
        <f t="shared" si="8"/>
        <v>6.08</v>
      </c>
      <c r="U9" s="2">
        <v>0</v>
      </c>
      <c r="V9" s="3">
        <f t="shared" si="9"/>
        <v>0</v>
      </c>
      <c r="X9" s="2">
        <v>5</v>
      </c>
      <c r="Y9" s="2">
        <v>5</v>
      </c>
      <c r="Z9" s="2">
        <v>0</v>
      </c>
      <c r="AA9" s="2">
        <v>4.5</v>
      </c>
      <c r="AB9" s="2">
        <v>4</v>
      </c>
      <c r="AC9" s="2">
        <f>SUM(X9:AB9)</f>
        <v>18.5</v>
      </c>
      <c r="AD9" s="3">
        <f t="shared" si="10"/>
        <v>15.934666666666669</v>
      </c>
      <c r="AE9" s="3"/>
      <c r="AF9" s="1" t="s">
        <v>58</v>
      </c>
      <c r="AG9" s="2">
        <v>5</v>
      </c>
      <c r="AH9" s="2">
        <v>5</v>
      </c>
      <c r="AI9" s="2">
        <v>5</v>
      </c>
      <c r="AJ9" s="2">
        <v>3</v>
      </c>
      <c r="AK9" s="2">
        <v>4</v>
      </c>
      <c r="AL9" s="2">
        <v>6</v>
      </c>
      <c r="AM9" s="22">
        <f t="shared" si="11"/>
        <v>28</v>
      </c>
      <c r="AN9" s="3">
        <f t="shared" ref="AN9:AN25" si="21">AM9*$AN$7</f>
        <v>37.239999999999995</v>
      </c>
      <c r="AO9" s="3"/>
      <c r="AP9" s="1" t="s">
        <v>58</v>
      </c>
      <c r="AQ9" s="2">
        <v>0</v>
      </c>
      <c r="AR9" s="2">
        <v>0</v>
      </c>
      <c r="AS9" s="2">
        <v>0.5</v>
      </c>
      <c r="AT9" s="2">
        <f t="shared" si="13"/>
        <v>0.5</v>
      </c>
      <c r="AU9" s="3">
        <f t="shared" si="14"/>
        <v>0.65866666666666673</v>
      </c>
      <c r="AV9" s="1" t="s">
        <v>58</v>
      </c>
      <c r="AW9" s="2">
        <v>4.5</v>
      </c>
      <c r="AX9" s="2">
        <v>5</v>
      </c>
      <c r="AY9" s="2">
        <v>4.5</v>
      </c>
      <c r="AZ9" s="2">
        <v>2</v>
      </c>
      <c r="BA9" s="2">
        <v>8.5</v>
      </c>
      <c r="BB9" s="2">
        <f t="shared" si="15"/>
        <v>24.5</v>
      </c>
      <c r="BC9" s="3">
        <f t="shared" si="16"/>
        <v>18.62</v>
      </c>
      <c r="BI9" s="2">
        <v>5</v>
      </c>
      <c r="BJ9" s="3">
        <f t="shared" ref="BJ9:BJ49" si="22">BI9*$BJ$7</f>
        <v>9.1199999999999992</v>
      </c>
    </row>
    <row r="10" spans="1:65">
      <c r="A10" s="2">
        <v>5</v>
      </c>
      <c r="B10" s="2">
        <v>2</v>
      </c>
      <c r="C10" s="1" t="s">
        <v>57</v>
      </c>
      <c r="D10" s="3">
        <f t="shared" si="1"/>
        <v>3.4199999999999995</v>
      </c>
      <c r="E10" s="2">
        <f t="shared" si="2"/>
        <v>12.767999999999999</v>
      </c>
      <c r="F10" s="2"/>
      <c r="G10" s="29">
        <f t="shared" si="3"/>
        <v>15.934666666666669</v>
      </c>
      <c r="H10" s="27">
        <f t="shared" si="4"/>
        <v>37.239999999999995</v>
      </c>
      <c r="I10" s="27">
        <f t="shared" si="5"/>
        <v>0.65866666666666673</v>
      </c>
      <c r="J10" s="27">
        <f t="shared" si="6"/>
        <v>18.62</v>
      </c>
      <c r="K10" s="3">
        <f t="shared" si="7"/>
        <v>7.6000000000000005</v>
      </c>
      <c r="L10" s="2"/>
      <c r="M10" s="10">
        <f t="shared" si="0"/>
        <v>96.241333333333316</v>
      </c>
      <c r="N10" s="3">
        <f t="shared" si="19"/>
        <v>63.316666666666656</v>
      </c>
      <c r="O10" s="2" t="str">
        <f t="shared" si="20"/>
        <v>C</v>
      </c>
      <c r="P10" s="1" t="s">
        <v>57</v>
      </c>
      <c r="R10" s="2">
        <v>15</v>
      </c>
      <c r="S10" s="3">
        <f t="shared" si="8"/>
        <v>7.6000000000000005</v>
      </c>
      <c r="U10" s="2">
        <v>9</v>
      </c>
      <c r="V10" s="3">
        <f t="shared" si="9"/>
        <v>3.4199999999999995</v>
      </c>
      <c r="X10" s="2">
        <v>5</v>
      </c>
      <c r="Y10" s="2">
        <v>5</v>
      </c>
      <c r="Z10" s="2">
        <v>0</v>
      </c>
      <c r="AA10" s="2">
        <v>4.5</v>
      </c>
      <c r="AB10" s="2">
        <v>4</v>
      </c>
      <c r="AC10" s="2">
        <f t="shared" ref="AC10:AC49" si="23">SUM(X10:AB10)</f>
        <v>18.5</v>
      </c>
      <c r="AD10" s="3">
        <f t="shared" si="10"/>
        <v>15.934666666666669</v>
      </c>
      <c r="AE10" s="3"/>
      <c r="AF10" s="1" t="s">
        <v>57</v>
      </c>
      <c r="AG10" s="2">
        <v>5</v>
      </c>
      <c r="AH10" s="2">
        <v>5</v>
      </c>
      <c r="AI10" s="2">
        <v>5</v>
      </c>
      <c r="AJ10" s="2">
        <v>3</v>
      </c>
      <c r="AK10" s="2">
        <v>4</v>
      </c>
      <c r="AL10" s="2">
        <v>6</v>
      </c>
      <c r="AM10" s="22">
        <f t="shared" si="11"/>
        <v>28</v>
      </c>
      <c r="AN10" s="3">
        <f t="shared" si="21"/>
        <v>37.239999999999995</v>
      </c>
      <c r="AO10" s="3"/>
      <c r="AP10" s="1" t="s">
        <v>57</v>
      </c>
      <c r="AQ10" s="2">
        <v>0</v>
      </c>
      <c r="AR10" s="2">
        <v>0</v>
      </c>
      <c r="AS10" s="2">
        <v>0.5</v>
      </c>
      <c r="AT10" s="2">
        <f t="shared" si="13"/>
        <v>0.5</v>
      </c>
      <c r="AU10" s="3">
        <f t="shared" si="14"/>
        <v>0.65866666666666673</v>
      </c>
      <c r="AV10" s="1" t="s">
        <v>57</v>
      </c>
      <c r="AW10" s="2">
        <v>4.5</v>
      </c>
      <c r="AX10" s="2">
        <v>5</v>
      </c>
      <c r="AY10" s="2">
        <v>4.5</v>
      </c>
      <c r="AZ10" s="2">
        <v>2</v>
      </c>
      <c r="BA10" s="2">
        <v>8.5</v>
      </c>
      <c r="BB10" s="2">
        <f t="shared" si="15"/>
        <v>24.5</v>
      </c>
      <c r="BC10" s="3">
        <f t="shared" si="16"/>
        <v>18.62</v>
      </c>
      <c r="BI10" s="2">
        <v>7</v>
      </c>
      <c r="BJ10" s="3">
        <f t="shared" si="22"/>
        <v>12.767999999999999</v>
      </c>
    </row>
    <row r="11" spans="1:65">
      <c r="A11" s="2">
        <v>1</v>
      </c>
      <c r="B11" s="2">
        <v>3</v>
      </c>
      <c r="C11" s="1" t="s">
        <v>59</v>
      </c>
      <c r="D11" s="3">
        <f t="shared" si="1"/>
        <v>3.4199999999999995</v>
      </c>
      <c r="E11" s="2">
        <f t="shared" si="2"/>
        <v>12.767999999999999</v>
      </c>
      <c r="F11" s="2"/>
      <c r="G11" s="29">
        <f t="shared" si="3"/>
        <v>13.781333333333334</v>
      </c>
      <c r="H11" s="27">
        <f t="shared" si="4"/>
        <v>40.431999999999995</v>
      </c>
      <c r="I11" s="27">
        <f t="shared" si="5"/>
        <v>11.197333333333335</v>
      </c>
      <c r="J11" s="27">
        <f t="shared" si="6"/>
        <v>18.240000000000002</v>
      </c>
      <c r="K11" s="3">
        <f t="shared" si="7"/>
        <v>7.0933333333333337</v>
      </c>
      <c r="L11" s="2"/>
      <c r="M11" s="10">
        <f t="shared" si="0"/>
        <v>106.93199999999999</v>
      </c>
      <c r="N11" s="3">
        <f t="shared" si="19"/>
        <v>70.349999999999994</v>
      </c>
      <c r="O11" s="2" t="str">
        <f t="shared" si="20"/>
        <v>B</v>
      </c>
      <c r="P11" s="1" t="s">
        <v>59</v>
      </c>
      <c r="R11" s="2">
        <v>14</v>
      </c>
      <c r="S11" s="3">
        <f t="shared" si="8"/>
        <v>7.0933333333333337</v>
      </c>
      <c r="T11" s="3"/>
      <c r="U11" s="2">
        <v>9</v>
      </c>
      <c r="V11" s="3">
        <f t="shared" si="9"/>
        <v>3.4199999999999995</v>
      </c>
      <c r="X11" s="2">
        <v>3</v>
      </c>
      <c r="Y11" s="2">
        <v>5</v>
      </c>
      <c r="Z11" s="2">
        <v>0</v>
      </c>
      <c r="AA11" s="2">
        <v>4</v>
      </c>
      <c r="AB11" s="2">
        <v>4</v>
      </c>
      <c r="AC11" s="2">
        <f t="shared" si="23"/>
        <v>16</v>
      </c>
      <c r="AD11" s="3">
        <f t="shared" si="10"/>
        <v>13.781333333333334</v>
      </c>
      <c r="AE11" s="3"/>
      <c r="AF11" s="1" t="s">
        <v>59</v>
      </c>
      <c r="AG11" s="2">
        <v>4.2</v>
      </c>
      <c r="AH11" s="2">
        <v>4</v>
      </c>
      <c r="AI11" s="2">
        <v>7.5</v>
      </c>
      <c r="AJ11" s="2">
        <v>3.2</v>
      </c>
      <c r="AK11" s="2">
        <v>4.3</v>
      </c>
      <c r="AL11" s="2">
        <v>7.2</v>
      </c>
      <c r="AM11" s="22">
        <f t="shared" si="11"/>
        <v>30.4</v>
      </c>
      <c r="AN11" s="3">
        <f t="shared" si="21"/>
        <v>40.431999999999995</v>
      </c>
      <c r="AO11" s="3"/>
      <c r="AP11" s="1" t="s">
        <v>59</v>
      </c>
      <c r="AQ11" s="2">
        <v>3.5</v>
      </c>
      <c r="AR11" s="2">
        <v>2.5</v>
      </c>
      <c r="AS11" s="2">
        <v>2.5</v>
      </c>
      <c r="AT11" s="2">
        <f t="shared" si="13"/>
        <v>8.5</v>
      </c>
      <c r="AU11" s="3">
        <f t="shared" si="14"/>
        <v>11.197333333333335</v>
      </c>
      <c r="AV11" s="1" t="s">
        <v>59</v>
      </c>
      <c r="AW11" s="2">
        <v>5</v>
      </c>
      <c r="AX11" s="2">
        <v>3.5</v>
      </c>
      <c r="AY11" s="2">
        <v>4.5</v>
      </c>
      <c r="AZ11" s="2">
        <v>3</v>
      </c>
      <c r="BA11" s="2">
        <v>8</v>
      </c>
      <c r="BB11" s="2">
        <f t="shared" si="15"/>
        <v>24</v>
      </c>
      <c r="BC11" s="3">
        <f t="shared" si="16"/>
        <v>18.240000000000002</v>
      </c>
      <c r="BI11" s="2">
        <v>7</v>
      </c>
      <c r="BJ11" s="3">
        <f t="shared" si="22"/>
        <v>12.767999999999999</v>
      </c>
    </row>
    <row r="12" spans="1:65">
      <c r="A12" s="2">
        <v>6</v>
      </c>
      <c r="B12" s="2">
        <v>4</v>
      </c>
      <c r="C12" s="1" t="s">
        <v>60</v>
      </c>
      <c r="D12" s="3">
        <f t="shared" si="1"/>
        <v>3.4199999999999995</v>
      </c>
      <c r="E12" s="2">
        <f t="shared" si="2"/>
        <v>12.767999999999999</v>
      </c>
      <c r="F12" s="2"/>
      <c r="G12" s="29">
        <f t="shared" si="3"/>
        <v>21.964000000000002</v>
      </c>
      <c r="H12" s="27">
        <f t="shared" si="4"/>
        <v>44.953999999999994</v>
      </c>
      <c r="I12" s="27">
        <f t="shared" si="5"/>
        <v>15.149333333333335</v>
      </c>
      <c r="J12" s="27">
        <f t="shared" si="6"/>
        <v>18.240000000000002</v>
      </c>
      <c r="K12" s="3">
        <f t="shared" si="7"/>
        <v>7.6000000000000005</v>
      </c>
      <c r="L12" s="2"/>
      <c r="M12" s="10">
        <f t="shared" si="0"/>
        <v>124.09533333333331</v>
      </c>
      <c r="N12" s="3">
        <f t="shared" si="19"/>
        <v>81.641666666666652</v>
      </c>
      <c r="O12" s="2" t="str">
        <f t="shared" si="20"/>
        <v>A</v>
      </c>
      <c r="P12" s="1" t="s">
        <v>60</v>
      </c>
      <c r="R12" s="2">
        <v>15</v>
      </c>
      <c r="S12" s="3">
        <f t="shared" si="8"/>
        <v>7.6000000000000005</v>
      </c>
      <c r="U12" s="2">
        <v>9</v>
      </c>
      <c r="V12" s="3">
        <f t="shared" si="9"/>
        <v>3.4199999999999995</v>
      </c>
      <c r="X12" s="2">
        <v>4.5</v>
      </c>
      <c r="Y12" s="2">
        <v>8.5</v>
      </c>
      <c r="Z12" s="2">
        <v>4</v>
      </c>
      <c r="AA12" s="2">
        <v>4.5</v>
      </c>
      <c r="AB12" s="2">
        <v>4</v>
      </c>
      <c r="AC12" s="2">
        <f t="shared" si="23"/>
        <v>25.5</v>
      </c>
      <c r="AD12" s="3">
        <f t="shared" si="10"/>
        <v>21.964000000000002</v>
      </c>
      <c r="AE12" s="3"/>
      <c r="AF12" s="1" t="s">
        <v>60</v>
      </c>
      <c r="AG12" s="2">
        <v>5</v>
      </c>
      <c r="AH12" s="2">
        <v>4.5</v>
      </c>
      <c r="AI12" s="2">
        <v>8.1999999999999993</v>
      </c>
      <c r="AJ12" s="2">
        <v>3.5</v>
      </c>
      <c r="AK12" s="2">
        <v>4.2</v>
      </c>
      <c r="AL12" s="2">
        <v>8.4</v>
      </c>
      <c r="AM12" s="22">
        <f t="shared" si="11"/>
        <v>33.799999999999997</v>
      </c>
      <c r="AN12" s="3">
        <f t="shared" si="21"/>
        <v>44.953999999999994</v>
      </c>
      <c r="AO12" s="3"/>
      <c r="AP12" s="1" t="s">
        <v>60</v>
      </c>
      <c r="AQ12" s="2">
        <v>3</v>
      </c>
      <c r="AR12" s="2">
        <v>4.5</v>
      </c>
      <c r="AS12" s="2">
        <v>4</v>
      </c>
      <c r="AT12" s="2">
        <f t="shared" si="13"/>
        <v>11.5</v>
      </c>
      <c r="AU12" s="3">
        <f t="shared" si="14"/>
        <v>15.149333333333335</v>
      </c>
      <c r="AV12" s="1" t="s">
        <v>60</v>
      </c>
      <c r="AW12" s="2">
        <v>5</v>
      </c>
      <c r="AX12" s="2">
        <v>4.5</v>
      </c>
      <c r="AY12" s="2">
        <v>4.5</v>
      </c>
      <c r="AZ12" s="2">
        <v>2</v>
      </c>
      <c r="BA12" s="2">
        <v>8</v>
      </c>
      <c r="BB12" s="2">
        <f t="shared" si="15"/>
        <v>24</v>
      </c>
      <c r="BC12" s="3">
        <f t="shared" si="16"/>
        <v>18.240000000000002</v>
      </c>
      <c r="BI12" s="2">
        <v>7</v>
      </c>
      <c r="BJ12" s="3">
        <f t="shared" si="22"/>
        <v>12.767999999999999</v>
      </c>
    </row>
    <row r="13" spans="1:65">
      <c r="A13" s="2">
        <v>1</v>
      </c>
      <c r="B13" s="2">
        <v>5</v>
      </c>
      <c r="C13" s="12" t="s">
        <v>61</v>
      </c>
      <c r="D13" s="13">
        <f t="shared" si="1"/>
        <v>3.4199999999999995</v>
      </c>
      <c r="E13" s="9">
        <f t="shared" si="2"/>
        <v>12.767999999999999</v>
      </c>
      <c r="F13" s="9"/>
      <c r="G13" s="11">
        <f t="shared" si="3"/>
        <v>13.781333333333334</v>
      </c>
      <c r="H13" s="13">
        <f t="shared" si="4"/>
        <v>40.431999999999995</v>
      </c>
      <c r="I13" s="13">
        <f t="shared" si="5"/>
        <v>11.197333333333335</v>
      </c>
      <c r="J13" s="13">
        <f t="shared" si="6"/>
        <v>18.240000000000002</v>
      </c>
      <c r="K13" s="13">
        <f t="shared" si="7"/>
        <v>7.0933333333333337</v>
      </c>
      <c r="L13" s="9"/>
      <c r="M13" s="11">
        <f t="shared" si="0"/>
        <v>106.93199999999999</v>
      </c>
      <c r="N13" s="13">
        <f t="shared" si="19"/>
        <v>70.349999999999994</v>
      </c>
      <c r="O13" s="9" t="str">
        <f t="shared" si="20"/>
        <v>B</v>
      </c>
      <c r="P13" s="12" t="s">
        <v>61</v>
      </c>
      <c r="R13" s="9">
        <v>14</v>
      </c>
      <c r="S13" s="3">
        <f t="shared" si="8"/>
        <v>7.0933333333333337</v>
      </c>
      <c r="T13" s="3"/>
      <c r="U13" s="9">
        <v>9</v>
      </c>
      <c r="V13" s="3">
        <f t="shared" si="9"/>
        <v>3.4199999999999995</v>
      </c>
      <c r="X13" s="2">
        <v>3</v>
      </c>
      <c r="Y13" s="2">
        <v>5</v>
      </c>
      <c r="Z13" s="2">
        <v>0</v>
      </c>
      <c r="AA13" s="2">
        <v>4</v>
      </c>
      <c r="AB13" s="2">
        <v>4</v>
      </c>
      <c r="AC13" s="2">
        <f t="shared" si="23"/>
        <v>16</v>
      </c>
      <c r="AD13" s="3">
        <f t="shared" si="10"/>
        <v>13.781333333333334</v>
      </c>
      <c r="AE13" s="3"/>
      <c r="AF13" s="12" t="s">
        <v>61</v>
      </c>
      <c r="AG13" s="2">
        <v>4.2</v>
      </c>
      <c r="AH13" s="2">
        <v>4</v>
      </c>
      <c r="AI13" s="2">
        <v>7.5</v>
      </c>
      <c r="AJ13" s="2">
        <v>3.2</v>
      </c>
      <c r="AK13" s="2">
        <v>4.3</v>
      </c>
      <c r="AL13" s="2">
        <v>7.2</v>
      </c>
      <c r="AM13" s="22">
        <f t="shared" si="11"/>
        <v>30.4</v>
      </c>
      <c r="AN13" s="3">
        <f t="shared" si="21"/>
        <v>40.431999999999995</v>
      </c>
      <c r="AO13" s="3"/>
      <c r="AP13" s="12" t="s">
        <v>61</v>
      </c>
      <c r="AQ13" s="2">
        <v>3.5</v>
      </c>
      <c r="AR13" s="2">
        <v>2.5</v>
      </c>
      <c r="AS13" s="2">
        <v>2.5</v>
      </c>
      <c r="AT13" s="2">
        <f t="shared" si="13"/>
        <v>8.5</v>
      </c>
      <c r="AU13" s="3">
        <f t="shared" si="14"/>
        <v>11.197333333333335</v>
      </c>
      <c r="AV13" s="12" t="s">
        <v>61</v>
      </c>
      <c r="AW13" s="2">
        <v>5</v>
      </c>
      <c r="AX13" s="2">
        <v>3.5</v>
      </c>
      <c r="AY13" s="2">
        <v>4.5</v>
      </c>
      <c r="AZ13" s="2">
        <v>3</v>
      </c>
      <c r="BA13" s="2">
        <v>8</v>
      </c>
      <c r="BB13" s="2">
        <f t="shared" si="15"/>
        <v>24</v>
      </c>
      <c r="BC13" s="3">
        <f t="shared" si="16"/>
        <v>18.240000000000002</v>
      </c>
      <c r="BI13" s="2">
        <v>7</v>
      </c>
      <c r="BJ13" s="3">
        <f t="shared" si="22"/>
        <v>12.767999999999999</v>
      </c>
    </row>
    <row r="14" spans="1:65">
      <c r="A14" s="2">
        <v>9</v>
      </c>
      <c r="B14" s="2">
        <v>6</v>
      </c>
      <c r="C14" s="1" t="s">
        <v>62</v>
      </c>
      <c r="D14" s="3">
        <f t="shared" si="1"/>
        <v>3.0399999999999996</v>
      </c>
      <c r="E14" s="10">
        <f t="shared" si="2"/>
        <v>14.591999999999999</v>
      </c>
      <c r="F14" s="2"/>
      <c r="G14" s="29">
        <f t="shared" si="3"/>
        <v>18.088000000000001</v>
      </c>
      <c r="H14" s="27">
        <f t="shared" si="4"/>
        <v>44.155999999999999</v>
      </c>
      <c r="I14" s="27">
        <f t="shared" si="5"/>
        <v>11.197333333333335</v>
      </c>
      <c r="J14" s="27">
        <f t="shared" si="6"/>
        <v>20.064</v>
      </c>
      <c r="K14" s="3">
        <f t="shared" si="7"/>
        <v>5.0666666666666673</v>
      </c>
      <c r="M14" s="10">
        <f t="shared" si="0"/>
        <v>116.20400000000001</v>
      </c>
      <c r="N14" s="3">
        <f t="shared" si="19"/>
        <v>76.45</v>
      </c>
      <c r="O14" s="2" t="str">
        <f t="shared" si="20"/>
        <v>B</v>
      </c>
      <c r="P14" s="1" t="s">
        <v>62</v>
      </c>
      <c r="R14" s="2">
        <v>10</v>
      </c>
      <c r="S14" s="3">
        <f t="shared" si="8"/>
        <v>5.0666666666666673</v>
      </c>
      <c r="U14" s="2">
        <v>8</v>
      </c>
      <c r="V14" s="3">
        <f t="shared" si="9"/>
        <v>3.0399999999999996</v>
      </c>
      <c r="X14" s="2">
        <v>5</v>
      </c>
      <c r="Y14" s="2">
        <v>7.5</v>
      </c>
      <c r="Z14" s="2">
        <v>0</v>
      </c>
      <c r="AA14" s="2">
        <v>4.5</v>
      </c>
      <c r="AB14" s="2">
        <v>4</v>
      </c>
      <c r="AC14" s="2">
        <f t="shared" si="23"/>
        <v>21</v>
      </c>
      <c r="AD14" s="3">
        <f t="shared" si="10"/>
        <v>18.088000000000001</v>
      </c>
      <c r="AE14" s="3"/>
      <c r="AF14" s="1" t="s">
        <v>62</v>
      </c>
      <c r="AG14" s="2">
        <v>4.5</v>
      </c>
      <c r="AH14" s="2">
        <v>4.5</v>
      </c>
      <c r="AI14" s="2">
        <v>8.4</v>
      </c>
      <c r="AJ14" s="2">
        <v>2.5</v>
      </c>
      <c r="AK14" s="2">
        <v>4.5</v>
      </c>
      <c r="AL14" s="2">
        <v>8.8000000000000007</v>
      </c>
      <c r="AM14" s="22">
        <f t="shared" si="11"/>
        <v>33.200000000000003</v>
      </c>
      <c r="AN14" s="3">
        <f t="shared" si="21"/>
        <v>44.155999999999999</v>
      </c>
      <c r="AO14" s="3"/>
      <c r="AP14" s="1" t="s">
        <v>62</v>
      </c>
      <c r="AQ14" s="2">
        <v>4</v>
      </c>
      <c r="AR14" s="2">
        <v>2</v>
      </c>
      <c r="AS14" s="2">
        <v>2.5</v>
      </c>
      <c r="AT14" s="2">
        <f t="shared" si="13"/>
        <v>8.5</v>
      </c>
      <c r="AU14" s="3">
        <f t="shared" si="14"/>
        <v>11.197333333333335</v>
      </c>
      <c r="AV14" s="1" t="s">
        <v>62</v>
      </c>
      <c r="AW14" s="2">
        <v>3.5</v>
      </c>
      <c r="AX14" s="2">
        <v>5</v>
      </c>
      <c r="AY14" s="2">
        <v>4.9000000000000004</v>
      </c>
      <c r="AZ14" s="2">
        <v>4</v>
      </c>
      <c r="BA14" s="2">
        <v>9</v>
      </c>
      <c r="BB14" s="2">
        <f t="shared" si="15"/>
        <v>26.4</v>
      </c>
      <c r="BC14" s="3">
        <f t="shared" si="16"/>
        <v>20.064</v>
      </c>
      <c r="BE14" s="2"/>
      <c r="BF14" s="2"/>
      <c r="BG14" s="2"/>
      <c r="BI14" s="2">
        <v>8</v>
      </c>
      <c r="BJ14" s="3">
        <f t="shared" si="22"/>
        <v>14.591999999999999</v>
      </c>
    </row>
    <row r="15" spans="1:65">
      <c r="A15" s="2">
        <v>1</v>
      </c>
      <c r="B15" s="2">
        <v>7</v>
      </c>
      <c r="C15" s="1" t="s">
        <v>63</v>
      </c>
      <c r="D15" s="3">
        <f t="shared" si="1"/>
        <v>1.5199999999999998</v>
      </c>
      <c r="E15" s="2">
        <f t="shared" si="2"/>
        <v>10.943999999999999</v>
      </c>
      <c r="F15" s="2"/>
      <c r="G15" s="29">
        <f t="shared" si="3"/>
        <v>13.781333333333334</v>
      </c>
      <c r="H15" s="27">
        <f t="shared" si="4"/>
        <v>40.431999999999995</v>
      </c>
      <c r="I15" s="27">
        <f t="shared" si="5"/>
        <v>11.197333333333335</v>
      </c>
      <c r="J15" s="27">
        <f t="shared" si="6"/>
        <v>18.240000000000002</v>
      </c>
      <c r="K15" s="3">
        <f t="shared" si="7"/>
        <v>6.3333333333333339</v>
      </c>
      <c r="L15" s="2"/>
      <c r="M15" s="10">
        <f t="shared" si="0"/>
        <v>102.44799999999999</v>
      </c>
      <c r="N15" s="3">
        <f t="shared" si="19"/>
        <v>67.399999999999991</v>
      </c>
      <c r="O15" s="2" t="str">
        <f t="shared" si="20"/>
        <v>C</v>
      </c>
      <c r="P15" s="1" t="s">
        <v>63</v>
      </c>
      <c r="R15" s="2">
        <v>12.5</v>
      </c>
      <c r="S15" s="3">
        <f t="shared" si="8"/>
        <v>6.3333333333333339</v>
      </c>
      <c r="T15" s="3"/>
      <c r="U15" s="2">
        <v>4</v>
      </c>
      <c r="V15" s="3">
        <f t="shared" si="9"/>
        <v>1.5199999999999998</v>
      </c>
      <c r="X15" s="2">
        <v>3</v>
      </c>
      <c r="Y15" s="2">
        <v>5</v>
      </c>
      <c r="Z15" s="2">
        <v>0</v>
      </c>
      <c r="AA15" s="2">
        <v>4</v>
      </c>
      <c r="AB15" s="2">
        <v>4</v>
      </c>
      <c r="AC15" s="2">
        <f t="shared" si="23"/>
        <v>16</v>
      </c>
      <c r="AD15" s="3">
        <f t="shared" si="10"/>
        <v>13.781333333333334</v>
      </c>
      <c r="AE15" s="3"/>
      <c r="AF15" s="1" t="s">
        <v>63</v>
      </c>
      <c r="AG15" s="2">
        <v>4.2</v>
      </c>
      <c r="AH15" s="2">
        <v>4</v>
      </c>
      <c r="AI15" s="2">
        <v>7.5</v>
      </c>
      <c r="AJ15" s="2">
        <v>3.2</v>
      </c>
      <c r="AK15" s="2">
        <v>4.3</v>
      </c>
      <c r="AL15" s="2">
        <v>7.2</v>
      </c>
      <c r="AM15" s="22">
        <f t="shared" si="11"/>
        <v>30.4</v>
      </c>
      <c r="AN15" s="3">
        <f t="shared" si="21"/>
        <v>40.431999999999995</v>
      </c>
      <c r="AO15" s="3"/>
      <c r="AP15" s="1" t="s">
        <v>63</v>
      </c>
      <c r="AQ15" s="2">
        <v>3.5</v>
      </c>
      <c r="AR15" s="2">
        <v>2.5</v>
      </c>
      <c r="AS15" s="2">
        <v>2.5</v>
      </c>
      <c r="AT15" s="2">
        <f t="shared" si="13"/>
        <v>8.5</v>
      </c>
      <c r="AU15" s="3">
        <f t="shared" si="14"/>
        <v>11.197333333333335</v>
      </c>
      <c r="AV15" s="1" t="s">
        <v>63</v>
      </c>
      <c r="AW15" s="2">
        <v>5</v>
      </c>
      <c r="AX15" s="2">
        <v>3.5</v>
      </c>
      <c r="AY15" s="2">
        <v>4.5</v>
      </c>
      <c r="AZ15" s="2">
        <v>3</v>
      </c>
      <c r="BA15" s="2">
        <v>8</v>
      </c>
      <c r="BB15" s="2">
        <f t="shared" si="15"/>
        <v>24</v>
      </c>
      <c r="BC15" s="3">
        <f t="shared" si="16"/>
        <v>18.240000000000002</v>
      </c>
      <c r="BI15" s="2">
        <v>6</v>
      </c>
      <c r="BJ15" s="3">
        <f t="shared" si="22"/>
        <v>10.943999999999999</v>
      </c>
    </row>
    <row r="16" spans="1:65">
      <c r="A16" s="2">
        <v>4</v>
      </c>
      <c r="B16" s="2">
        <v>8</v>
      </c>
      <c r="C16" s="1" t="s">
        <v>64</v>
      </c>
      <c r="D16" s="3">
        <f t="shared" si="1"/>
        <v>4.5599999999999996</v>
      </c>
      <c r="E16" s="2">
        <f t="shared" si="2"/>
        <v>10.943999999999999</v>
      </c>
      <c r="F16" s="2"/>
      <c r="G16" s="29">
        <f t="shared" si="3"/>
        <v>21.533333333333335</v>
      </c>
      <c r="H16" s="27">
        <f t="shared" si="4"/>
        <v>44.954000000000001</v>
      </c>
      <c r="I16" s="27">
        <f t="shared" si="5"/>
        <v>16.993600000000001</v>
      </c>
      <c r="J16" s="27">
        <f t="shared" si="6"/>
        <v>21.28</v>
      </c>
      <c r="K16" s="3">
        <f t="shared" si="7"/>
        <v>7.0933333333333337</v>
      </c>
      <c r="M16" s="10">
        <f t="shared" si="0"/>
        <v>127.35826666666667</v>
      </c>
      <c r="N16" s="3">
        <f t="shared" si="19"/>
        <v>83.788333333333327</v>
      </c>
      <c r="O16" s="2" t="str">
        <f t="shared" si="20"/>
        <v>A</v>
      </c>
      <c r="P16" s="1" t="s">
        <v>64</v>
      </c>
      <c r="R16" s="2">
        <v>14</v>
      </c>
      <c r="S16" s="3">
        <f t="shared" si="8"/>
        <v>7.0933333333333337</v>
      </c>
      <c r="U16" s="2">
        <v>12</v>
      </c>
      <c r="V16" s="3">
        <f t="shared" si="9"/>
        <v>4.5599999999999996</v>
      </c>
      <c r="X16" s="2">
        <v>5</v>
      </c>
      <c r="Y16" s="2">
        <v>8.5</v>
      </c>
      <c r="Z16" s="2">
        <v>3</v>
      </c>
      <c r="AA16" s="2">
        <v>4.5</v>
      </c>
      <c r="AB16" s="2">
        <v>4</v>
      </c>
      <c r="AC16" s="2">
        <f t="shared" si="23"/>
        <v>25</v>
      </c>
      <c r="AD16" s="3">
        <f t="shared" si="10"/>
        <v>21.533333333333335</v>
      </c>
      <c r="AE16" s="3"/>
      <c r="AF16" s="1" t="s">
        <v>64</v>
      </c>
      <c r="AG16" s="2">
        <v>5</v>
      </c>
      <c r="AH16" s="2">
        <v>4</v>
      </c>
      <c r="AI16" s="2">
        <v>8.8000000000000007</v>
      </c>
      <c r="AJ16" s="2">
        <v>3.6</v>
      </c>
      <c r="AK16" s="2">
        <v>4.9000000000000004</v>
      </c>
      <c r="AL16" s="2">
        <v>7.5</v>
      </c>
      <c r="AM16" s="22">
        <f t="shared" si="11"/>
        <v>33.800000000000004</v>
      </c>
      <c r="AN16" s="3">
        <f t="shared" si="21"/>
        <v>44.954000000000001</v>
      </c>
      <c r="AO16" s="3"/>
      <c r="AP16" s="1" t="s">
        <v>64</v>
      </c>
      <c r="AQ16" s="2">
        <v>4.5</v>
      </c>
      <c r="AR16" s="2">
        <v>4.2</v>
      </c>
      <c r="AS16" s="2">
        <v>4.2</v>
      </c>
      <c r="AT16" s="2">
        <f t="shared" si="13"/>
        <v>12.899999999999999</v>
      </c>
      <c r="AU16" s="3">
        <f t="shared" si="14"/>
        <v>16.993600000000001</v>
      </c>
      <c r="AV16" s="1" t="s">
        <v>64</v>
      </c>
      <c r="AW16" s="2">
        <v>4.5</v>
      </c>
      <c r="AX16" s="2">
        <v>4.5</v>
      </c>
      <c r="AY16" s="2">
        <v>4.5</v>
      </c>
      <c r="AZ16" s="2">
        <v>5</v>
      </c>
      <c r="BA16" s="2">
        <v>9.5</v>
      </c>
      <c r="BB16" s="2">
        <f t="shared" si="15"/>
        <v>28</v>
      </c>
      <c r="BC16" s="3">
        <f t="shared" si="16"/>
        <v>21.28</v>
      </c>
      <c r="BI16" s="2">
        <v>6</v>
      </c>
      <c r="BJ16" s="3">
        <f t="shared" si="22"/>
        <v>10.943999999999999</v>
      </c>
    </row>
    <row r="17" spans="1:62">
      <c r="A17" s="2">
        <v>5</v>
      </c>
      <c r="B17" s="2">
        <v>9</v>
      </c>
      <c r="C17" s="1" t="s">
        <v>65</v>
      </c>
      <c r="D17" s="3">
        <f t="shared" si="1"/>
        <v>4.18</v>
      </c>
      <c r="E17" s="2">
        <f t="shared" si="2"/>
        <v>14.591999999999999</v>
      </c>
      <c r="F17" s="2"/>
      <c r="G17" s="29">
        <f t="shared" si="3"/>
        <v>14.116886041648156</v>
      </c>
      <c r="H17" s="27">
        <f t="shared" si="4"/>
        <v>37.239999999999995</v>
      </c>
      <c r="I17" s="27">
        <f t="shared" si="5"/>
        <v>0.65866666666666673</v>
      </c>
      <c r="J17" s="27">
        <f t="shared" si="6"/>
        <v>18.62</v>
      </c>
      <c r="K17" s="3">
        <f t="shared" si="7"/>
        <v>7.6000000000000005</v>
      </c>
      <c r="L17" s="2"/>
      <c r="M17" s="10">
        <f t="shared" si="0"/>
        <v>97.007552708314805</v>
      </c>
      <c r="N17" s="3">
        <f t="shared" si="19"/>
        <v>63.820758360733421</v>
      </c>
      <c r="O17" s="2" t="str">
        <f t="shared" si="20"/>
        <v>C</v>
      </c>
      <c r="P17" s="1" t="s">
        <v>65</v>
      </c>
      <c r="R17" s="2">
        <v>15</v>
      </c>
      <c r="S17" s="3">
        <f t="shared" si="8"/>
        <v>7.6000000000000005</v>
      </c>
      <c r="U17" s="2">
        <v>11</v>
      </c>
      <c r="V17" s="3">
        <f t="shared" si="9"/>
        <v>4.18</v>
      </c>
      <c r="X17" s="28">
        <v>3.6684043153370069</v>
      </c>
      <c r="Y17" s="28">
        <v>5.194854185189147</v>
      </c>
      <c r="Z17" s="28">
        <v>-0.40889024891100645</v>
      </c>
      <c r="AA17" s="28">
        <v>3.9352053261497373</v>
      </c>
      <c r="AB17" s="28">
        <v>4</v>
      </c>
      <c r="AC17" s="2">
        <f t="shared" si="23"/>
        <v>16.389573577764885</v>
      </c>
      <c r="AD17" s="3">
        <f t="shared" si="10"/>
        <v>14.116886041648156</v>
      </c>
      <c r="AE17" s="3"/>
      <c r="AF17" s="1" t="s">
        <v>65</v>
      </c>
      <c r="AG17" s="2">
        <v>5</v>
      </c>
      <c r="AH17" s="2">
        <v>5</v>
      </c>
      <c r="AI17" s="2">
        <v>5</v>
      </c>
      <c r="AJ17" s="2">
        <v>3</v>
      </c>
      <c r="AK17" s="2">
        <v>4</v>
      </c>
      <c r="AL17" s="2">
        <v>6</v>
      </c>
      <c r="AM17" s="22">
        <f t="shared" si="11"/>
        <v>28</v>
      </c>
      <c r="AN17" s="3">
        <f t="shared" si="21"/>
        <v>37.239999999999995</v>
      </c>
      <c r="AO17" s="3"/>
      <c r="AP17" s="1" t="s">
        <v>65</v>
      </c>
      <c r="AQ17" s="2">
        <v>0</v>
      </c>
      <c r="AR17" s="2">
        <v>0</v>
      </c>
      <c r="AS17" s="2">
        <v>0.5</v>
      </c>
      <c r="AT17" s="2">
        <f t="shared" si="13"/>
        <v>0.5</v>
      </c>
      <c r="AU17" s="3">
        <f t="shared" si="14"/>
        <v>0.65866666666666673</v>
      </c>
      <c r="AV17" s="1" t="s">
        <v>65</v>
      </c>
      <c r="AW17" s="2">
        <v>4.5</v>
      </c>
      <c r="AX17" s="2">
        <v>5</v>
      </c>
      <c r="AY17" s="2">
        <v>4.5</v>
      </c>
      <c r="AZ17" s="2">
        <v>2</v>
      </c>
      <c r="BA17" s="2">
        <v>8.5</v>
      </c>
      <c r="BB17" s="2">
        <f t="shared" si="15"/>
        <v>24.5</v>
      </c>
      <c r="BC17" s="3">
        <f t="shared" si="16"/>
        <v>18.62</v>
      </c>
      <c r="BI17" s="2">
        <v>8</v>
      </c>
      <c r="BJ17" s="3">
        <f t="shared" si="22"/>
        <v>14.591999999999999</v>
      </c>
    </row>
    <row r="18" spans="1:62">
      <c r="A18" s="2">
        <v>3</v>
      </c>
      <c r="B18" s="2">
        <v>10</v>
      </c>
      <c r="C18" s="12" t="s">
        <v>66</v>
      </c>
      <c r="D18" s="13">
        <f t="shared" si="1"/>
        <v>3.7999999999999994</v>
      </c>
      <c r="E18" s="9">
        <f t="shared" si="2"/>
        <v>10.943999999999999</v>
      </c>
      <c r="F18" s="9"/>
      <c r="G18" s="11">
        <f t="shared" si="3"/>
        <v>14.116886041648156</v>
      </c>
      <c r="H18" s="13">
        <f t="shared" si="4"/>
        <v>35.383207506796509</v>
      </c>
      <c r="I18" s="13">
        <f t="shared" si="5"/>
        <v>4.1607035167111679</v>
      </c>
      <c r="J18" s="13">
        <f t="shared" si="6"/>
        <v>19.303999999999998</v>
      </c>
      <c r="K18" s="13">
        <f t="shared" si="7"/>
        <v>6.5866666666666669</v>
      </c>
      <c r="L18" s="9"/>
      <c r="M18" s="11">
        <f t="shared" si="0"/>
        <v>94.295463731822508</v>
      </c>
      <c r="N18" s="13">
        <f t="shared" si="19"/>
        <v>62.036489297251649</v>
      </c>
      <c r="O18" s="9" t="str">
        <f t="shared" si="20"/>
        <v>C</v>
      </c>
      <c r="P18" s="12" t="s">
        <v>66</v>
      </c>
      <c r="R18" s="9">
        <v>13</v>
      </c>
      <c r="S18" s="3">
        <f t="shared" si="8"/>
        <v>6.5866666666666669</v>
      </c>
      <c r="U18" s="16">
        <v>10</v>
      </c>
      <c r="V18" s="3">
        <f t="shared" si="9"/>
        <v>3.7999999999999994</v>
      </c>
      <c r="X18" s="28">
        <v>3.6684043153370069</v>
      </c>
      <c r="Y18" s="28">
        <v>5.194854185189147</v>
      </c>
      <c r="Z18" s="28">
        <v>-0.40889024891100645</v>
      </c>
      <c r="AA18" s="28">
        <v>3.9352053261497373</v>
      </c>
      <c r="AB18" s="28">
        <v>4</v>
      </c>
      <c r="AC18" s="2">
        <f t="shared" si="23"/>
        <v>16.389573577764885</v>
      </c>
      <c r="AD18" s="3">
        <f t="shared" si="10"/>
        <v>14.116886041648156</v>
      </c>
      <c r="AE18" s="3"/>
      <c r="AF18" s="12" t="s">
        <v>66</v>
      </c>
      <c r="AG18" s="28">
        <v>3.7751506510673689</v>
      </c>
      <c r="AH18" s="28">
        <v>3.8353269455004368</v>
      </c>
      <c r="AI18" s="28">
        <v>6.0890800485827521</v>
      </c>
      <c r="AJ18" s="28">
        <v>2.2464249485341834</v>
      </c>
      <c r="AK18" s="28">
        <v>3.9925107550406147</v>
      </c>
      <c r="AL18" s="28">
        <v>6.665422069918634</v>
      </c>
      <c r="AM18" s="22">
        <f t="shared" si="11"/>
        <v>26.603915418643993</v>
      </c>
      <c r="AN18" s="3">
        <f t="shared" si="21"/>
        <v>35.383207506796509</v>
      </c>
      <c r="AO18" s="3"/>
      <c r="AP18" s="12" t="s">
        <v>66</v>
      </c>
      <c r="AQ18" s="28">
        <v>1.0030555039431859</v>
      </c>
      <c r="AR18" s="28">
        <v>0.90869347768528108</v>
      </c>
      <c r="AS18" s="28">
        <v>1.2466798013000508</v>
      </c>
      <c r="AT18" s="2">
        <f t="shared" si="13"/>
        <v>3.1584287829285178</v>
      </c>
      <c r="AU18" s="3">
        <f t="shared" si="14"/>
        <v>4.1607035167111679</v>
      </c>
      <c r="AV18" s="12" t="s">
        <v>66</v>
      </c>
      <c r="AW18" s="2">
        <v>4</v>
      </c>
      <c r="AX18" s="2">
        <v>5</v>
      </c>
      <c r="AY18" s="2">
        <v>5</v>
      </c>
      <c r="AZ18" s="2">
        <v>2</v>
      </c>
      <c r="BA18" s="2">
        <v>9.4</v>
      </c>
      <c r="BB18" s="2">
        <f t="shared" si="15"/>
        <v>25.4</v>
      </c>
      <c r="BC18" s="3">
        <f t="shared" si="16"/>
        <v>19.303999999999998</v>
      </c>
      <c r="BI18" s="9">
        <v>6</v>
      </c>
      <c r="BJ18" s="3">
        <f t="shared" si="22"/>
        <v>10.943999999999999</v>
      </c>
    </row>
    <row r="19" spans="1:62">
      <c r="A19" s="2">
        <v>9</v>
      </c>
      <c r="B19" s="2">
        <v>11</v>
      </c>
      <c r="C19" s="1" t="s">
        <v>67</v>
      </c>
      <c r="D19" s="3">
        <f t="shared" si="1"/>
        <v>2.6599999999999997</v>
      </c>
      <c r="E19" s="10">
        <f t="shared" si="2"/>
        <v>14.591999999999999</v>
      </c>
      <c r="F19" s="2"/>
      <c r="G19" s="29">
        <f t="shared" si="3"/>
        <v>18.088000000000001</v>
      </c>
      <c r="H19" s="27">
        <f t="shared" si="4"/>
        <v>44.155999999999999</v>
      </c>
      <c r="I19" s="27">
        <f t="shared" si="5"/>
        <v>11.197333333333335</v>
      </c>
      <c r="J19" s="27">
        <f t="shared" si="6"/>
        <v>20.064</v>
      </c>
      <c r="K19" s="3">
        <f t="shared" si="7"/>
        <v>7.6000000000000005</v>
      </c>
      <c r="M19" s="10">
        <f t="shared" si="0"/>
        <v>118.35733333333334</v>
      </c>
      <c r="N19" s="3">
        <f t="shared" si="19"/>
        <v>77.866666666666674</v>
      </c>
      <c r="O19" s="2" t="str">
        <f t="shared" si="20"/>
        <v>B</v>
      </c>
      <c r="P19" s="1" t="s">
        <v>67</v>
      </c>
      <c r="R19" s="2">
        <v>15</v>
      </c>
      <c r="S19" s="3">
        <f t="shared" si="8"/>
        <v>7.6000000000000005</v>
      </c>
      <c r="U19" s="2">
        <v>7</v>
      </c>
      <c r="V19" s="3">
        <f t="shared" si="9"/>
        <v>2.6599999999999997</v>
      </c>
      <c r="X19" s="2">
        <v>5</v>
      </c>
      <c r="Y19" s="2">
        <v>7.5</v>
      </c>
      <c r="Z19" s="2">
        <v>0</v>
      </c>
      <c r="AA19" s="2">
        <v>4.5</v>
      </c>
      <c r="AB19" s="2">
        <v>4</v>
      </c>
      <c r="AC19" s="2">
        <f t="shared" si="23"/>
        <v>21</v>
      </c>
      <c r="AD19" s="3">
        <f t="shared" si="10"/>
        <v>18.088000000000001</v>
      </c>
      <c r="AE19" s="3"/>
      <c r="AF19" s="1" t="s">
        <v>67</v>
      </c>
      <c r="AG19" s="2">
        <v>4.5</v>
      </c>
      <c r="AH19" s="2">
        <v>4.5</v>
      </c>
      <c r="AI19" s="2">
        <v>8.4</v>
      </c>
      <c r="AJ19" s="2">
        <v>2.5</v>
      </c>
      <c r="AK19" s="2">
        <v>4.5</v>
      </c>
      <c r="AL19" s="2">
        <v>8.8000000000000007</v>
      </c>
      <c r="AM19" s="22">
        <f t="shared" si="11"/>
        <v>33.200000000000003</v>
      </c>
      <c r="AN19" s="3">
        <f t="shared" si="21"/>
        <v>44.155999999999999</v>
      </c>
      <c r="AO19" s="3"/>
      <c r="AP19" s="1" t="s">
        <v>67</v>
      </c>
      <c r="AQ19" s="2">
        <v>4</v>
      </c>
      <c r="AR19" s="2">
        <v>2</v>
      </c>
      <c r="AS19" s="2">
        <v>2.5</v>
      </c>
      <c r="AT19" s="2">
        <f t="shared" si="13"/>
        <v>8.5</v>
      </c>
      <c r="AU19" s="3">
        <f t="shared" si="14"/>
        <v>11.197333333333335</v>
      </c>
      <c r="AV19" s="1" t="s">
        <v>67</v>
      </c>
      <c r="AW19" s="2">
        <v>3.5</v>
      </c>
      <c r="AX19" s="2">
        <v>5</v>
      </c>
      <c r="AY19" s="2">
        <v>4.9000000000000004</v>
      </c>
      <c r="AZ19" s="2">
        <v>4</v>
      </c>
      <c r="BA19" s="2">
        <v>9</v>
      </c>
      <c r="BB19" s="2">
        <f t="shared" si="15"/>
        <v>26.4</v>
      </c>
      <c r="BC19" s="3">
        <f t="shared" si="16"/>
        <v>20.064</v>
      </c>
      <c r="BE19" s="2"/>
      <c r="BF19" s="2"/>
      <c r="BG19" s="2"/>
      <c r="BI19" s="2">
        <v>8</v>
      </c>
      <c r="BJ19" s="3">
        <f t="shared" si="22"/>
        <v>14.591999999999999</v>
      </c>
    </row>
    <row r="20" spans="1:62">
      <c r="A20" s="2">
        <v>4</v>
      </c>
      <c r="B20" s="2">
        <v>12</v>
      </c>
      <c r="C20" s="1" t="s">
        <v>68</v>
      </c>
      <c r="D20" s="3">
        <f t="shared" si="1"/>
        <v>3.0399999999999996</v>
      </c>
      <c r="E20" s="2">
        <f t="shared" si="2"/>
        <v>14.591999999999999</v>
      </c>
      <c r="F20" s="2"/>
      <c r="G20" s="29">
        <f t="shared" si="3"/>
        <v>21.533333333333335</v>
      </c>
      <c r="H20" s="27">
        <f t="shared" si="4"/>
        <v>44.954000000000001</v>
      </c>
      <c r="I20" s="27">
        <f t="shared" si="5"/>
        <v>16.993600000000001</v>
      </c>
      <c r="J20" s="27">
        <f t="shared" si="6"/>
        <v>21.28</v>
      </c>
      <c r="K20" s="3">
        <f t="shared" si="7"/>
        <v>5.5733333333333341</v>
      </c>
      <c r="L20" s="2"/>
      <c r="M20" s="10">
        <f t="shared" si="0"/>
        <v>127.96626666666668</v>
      </c>
      <c r="N20" s="3">
        <f t="shared" si="19"/>
        <v>84.188333333333347</v>
      </c>
      <c r="O20" s="2" t="str">
        <f t="shared" si="20"/>
        <v>A</v>
      </c>
      <c r="P20" s="1" t="s">
        <v>68</v>
      </c>
      <c r="R20" s="2">
        <v>11</v>
      </c>
      <c r="S20" s="3">
        <f t="shared" si="8"/>
        <v>5.5733333333333341</v>
      </c>
      <c r="U20" s="2">
        <v>8</v>
      </c>
      <c r="V20" s="3">
        <f t="shared" si="9"/>
        <v>3.0399999999999996</v>
      </c>
      <c r="X20" s="2">
        <v>5</v>
      </c>
      <c r="Y20" s="2">
        <v>8.5</v>
      </c>
      <c r="Z20" s="2">
        <v>3</v>
      </c>
      <c r="AA20" s="2">
        <v>4.5</v>
      </c>
      <c r="AB20" s="2">
        <v>4</v>
      </c>
      <c r="AC20" s="2">
        <f t="shared" si="23"/>
        <v>25</v>
      </c>
      <c r="AD20" s="3">
        <f t="shared" si="10"/>
        <v>21.533333333333335</v>
      </c>
      <c r="AE20" s="3"/>
      <c r="AF20" s="1" t="s">
        <v>68</v>
      </c>
      <c r="AG20" s="2">
        <v>5</v>
      </c>
      <c r="AH20" s="2">
        <v>4</v>
      </c>
      <c r="AI20" s="2">
        <v>8.8000000000000007</v>
      </c>
      <c r="AJ20" s="2">
        <v>3.6</v>
      </c>
      <c r="AK20" s="2">
        <v>4.9000000000000004</v>
      </c>
      <c r="AL20" s="2">
        <v>7.5</v>
      </c>
      <c r="AM20" s="22">
        <f t="shared" si="11"/>
        <v>33.800000000000004</v>
      </c>
      <c r="AN20" s="3">
        <f t="shared" si="21"/>
        <v>44.954000000000001</v>
      </c>
      <c r="AO20" s="3"/>
      <c r="AP20" s="1" t="s">
        <v>68</v>
      </c>
      <c r="AQ20" s="2">
        <v>4.5</v>
      </c>
      <c r="AR20" s="2">
        <v>4.2</v>
      </c>
      <c r="AS20" s="2">
        <v>4.2</v>
      </c>
      <c r="AT20" s="2">
        <f t="shared" si="13"/>
        <v>12.899999999999999</v>
      </c>
      <c r="AU20" s="3">
        <f t="shared" si="14"/>
        <v>16.993600000000001</v>
      </c>
      <c r="AV20" s="1" t="s">
        <v>68</v>
      </c>
      <c r="AW20" s="2">
        <v>4.5</v>
      </c>
      <c r="AX20" s="2">
        <v>4.5</v>
      </c>
      <c r="AY20" s="2">
        <v>4.5</v>
      </c>
      <c r="AZ20" s="2">
        <v>5</v>
      </c>
      <c r="BA20" s="2">
        <v>9.5</v>
      </c>
      <c r="BB20" s="2">
        <f t="shared" si="15"/>
        <v>28</v>
      </c>
      <c r="BC20" s="3">
        <f t="shared" si="16"/>
        <v>21.28</v>
      </c>
      <c r="BI20" s="2">
        <v>8</v>
      </c>
      <c r="BJ20" s="3">
        <f t="shared" si="22"/>
        <v>14.591999999999999</v>
      </c>
    </row>
    <row r="21" spans="1:62">
      <c r="A21" s="2">
        <v>1</v>
      </c>
      <c r="B21" s="2">
        <v>13</v>
      </c>
      <c r="C21" s="1" t="s">
        <v>69</v>
      </c>
      <c r="D21" s="3">
        <f t="shared" si="1"/>
        <v>2.2799999999999998</v>
      </c>
      <c r="E21" s="2">
        <f t="shared" si="2"/>
        <v>12.767999999999999</v>
      </c>
      <c r="F21" s="2"/>
      <c r="G21" s="29">
        <f t="shared" si="3"/>
        <v>13.781333333333334</v>
      </c>
      <c r="H21" s="27">
        <f t="shared" si="4"/>
        <v>40.431999999999995</v>
      </c>
      <c r="I21" s="27">
        <f t="shared" si="5"/>
        <v>11.197333333333335</v>
      </c>
      <c r="J21" s="27">
        <f t="shared" si="6"/>
        <v>18.240000000000002</v>
      </c>
      <c r="K21" s="3">
        <f t="shared" si="7"/>
        <v>7.0933333333333337</v>
      </c>
      <c r="L21" s="2"/>
      <c r="M21" s="10">
        <f t="shared" si="0"/>
        <v>105.792</v>
      </c>
      <c r="N21" s="3">
        <f t="shared" si="19"/>
        <v>69.600000000000009</v>
      </c>
      <c r="O21" s="2" t="str">
        <f t="shared" si="20"/>
        <v>C</v>
      </c>
      <c r="P21" s="1" t="s">
        <v>69</v>
      </c>
      <c r="R21" s="2">
        <v>14</v>
      </c>
      <c r="S21" s="3">
        <f t="shared" si="8"/>
        <v>7.0933333333333337</v>
      </c>
      <c r="T21" s="3"/>
      <c r="U21" s="2">
        <v>6</v>
      </c>
      <c r="V21" s="3">
        <f t="shared" si="9"/>
        <v>2.2799999999999998</v>
      </c>
      <c r="X21" s="2">
        <v>3</v>
      </c>
      <c r="Y21" s="2">
        <v>5</v>
      </c>
      <c r="Z21" s="2">
        <v>0</v>
      </c>
      <c r="AA21" s="2">
        <v>4</v>
      </c>
      <c r="AB21" s="2">
        <v>4</v>
      </c>
      <c r="AC21" s="2">
        <f t="shared" si="23"/>
        <v>16</v>
      </c>
      <c r="AD21" s="3">
        <f t="shared" si="10"/>
        <v>13.781333333333334</v>
      </c>
      <c r="AE21" s="3"/>
      <c r="AF21" s="1" t="s">
        <v>69</v>
      </c>
      <c r="AG21" s="2">
        <v>4.2</v>
      </c>
      <c r="AH21" s="2">
        <v>4</v>
      </c>
      <c r="AI21" s="2">
        <v>7.5</v>
      </c>
      <c r="AJ21" s="2">
        <v>3.2</v>
      </c>
      <c r="AK21" s="2">
        <v>4.3</v>
      </c>
      <c r="AL21" s="2">
        <v>7.2</v>
      </c>
      <c r="AM21" s="22">
        <f t="shared" si="11"/>
        <v>30.4</v>
      </c>
      <c r="AN21" s="3">
        <f t="shared" si="21"/>
        <v>40.431999999999995</v>
      </c>
      <c r="AO21" s="3"/>
      <c r="AP21" s="1" t="s">
        <v>69</v>
      </c>
      <c r="AQ21" s="2">
        <v>3.5</v>
      </c>
      <c r="AR21" s="2">
        <v>2.5</v>
      </c>
      <c r="AS21" s="2">
        <v>2.5</v>
      </c>
      <c r="AT21" s="2">
        <f t="shared" si="13"/>
        <v>8.5</v>
      </c>
      <c r="AU21" s="3">
        <f t="shared" si="14"/>
        <v>11.197333333333335</v>
      </c>
      <c r="AV21" s="1" t="s">
        <v>69</v>
      </c>
      <c r="AW21" s="2">
        <v>5</v>
      </c>
      <c r="AX21" s="2">
        <v>3.5</v>
      </c>
      <c r="AY21" s="2">
        <v>4.5</v>
      </c>
      <c r="AZ21" s="2">
        <v>3</v>
      </c>
      <c r="BA21" s="2">
        <v>8</v>
      </c>
      <c r="BB21" s="2">
        <f t="shared" si="15"/>
        <v>24</v>
      </c>
      <c r="BC21" s="3">
        <f t="shared" si="16"/>
        <v>18.240000000000002</v>
      </c>
      <c r="BI21" s="2">
        <v>7</v>
      </c>
      <c r="BJ21" s="3">
        <f t="shared" si="22"/>
        <v>12.767999999999999</v>
      </c>
    </row>
    <row r="22" spans="1:62">
      <c r="A22" s="2">
        <v>5</v>
      </c>
      <c r="B22" s="2">
        <v>14</v>
      </c>
      <c r="C22" s="1" t="s">
        <v>70</v>
      </c>
      <c r="D22" s="3">
        <f t="shared" si="1"/>
        <v>4.5599999999999996</v>
      </c>
      <c r="E22" s="2">
        <f t="shared" si="2"/>
        <v>10.943999999999999</v>
      </c>
      <c r="F22" s="2"/>
      <c r="G22" s="29">
        <f t="shared" si="3"/>
        <v>15.934666666666669</v>
      </c>
      <c r="H22" s="27">
        <f t="shared" si="4"/>
        <v>37.239999999999995</v>
      </c>
      <c r="I22" s="27">
        <f t="shared" si="5"/>
        <v>0.65866666666666673</v>
      </c>
      <c r="J22" s="27">
        <f t="shared" si="6"/>
        <v>18.62</v>
      </c>
      <c r="K22" s="3">
        <f t="shared" si="7"/>
        <v>7.3466666666666676</v>
      </c>
      <c r="L22" s="2"/>
      <c r="M22" s="10">
        <f t="shared" si="0"/>
        <v>95.303999999999988</v>
      </c>
      <c r="N22" s="3">
        <f t="shared" si="19"/>
        <v>62.699999999999989</v>
      </c>
      <c r="O22" s="2" t="str">
        <f t="shared" si="20"/>
        <v>C</v>
      </c>
      <c r="P22" s="1" t="s">
        <v>70</v>
      </c>
      <c r="R22" s="2">
        <v>14.5</v>
      </c>
      <c r="S22" s="3">
        <f t="shared" si="8"/>
        <v>7.3466666666666676</v>
      </c>
      <c r="U22" s="2">
        <v>12</v>
      </c>
      <c r="V22" s="3">
        <f t="shared" si="9"/>
        <v>4.5599999999999996</v>
      </c>
      <c r="X22" s="2">
        <v>5</v>
      </c>
      <c r="Y22" s="2">
        <v>5</v>
      </c>
      <c r="Z22" s="2">
        <v>0</v>
      </c>
      <c r="AA22" s="2">
        <v>4.5</v>
      </c>
      <c r="AB22" s="2">
        <v>4</v>
      </c>
      <c r="AC22" s="2">
        <f t="shared" si="23"/>
        <v>18.5</v>
      </c>
      <c r="AD22" s="3">
        <f t="shared" si="10"/>
        <v>15.934666666666669</v>
      </c>
      <c r="AE22" s="3"/>
      <c r="AF22" s="1" t="s">
        <v>70</v>
      </c>
      <c r="AG22" s="2">
        <v>5</v>
      </c>
      <c r="AH22" s="2">
        <v>5</v>
      </c>
      <c r="AI22" s="2">
        <v>5</v>
      </c>
      <c r="AJ22" s="2">
        <v>3</v>
      </c>
      <c r="AK22" s="2">
        <v>4</v>
      </c>
      <c r="AL22" s="2">
        <v>6</v>
      </c>
      <c r="AM22" s="22">
        <f t="shared" si="11"/>
        <v>28</v>
      </c>
      <c r="AN22" s="3">
        <f t="shared" si="21"/>
        <v>37.239999999999995</v>
      </c>
      <c r="AO22" s="3"/>
      <c r="AP22" s="1" t="s">
        <v>70</v>
      </c>
      <c r="AQ22" s="2">
        <v>0</v>
      </c>
      <c r="AR22" s="2">
        <v>0</v>
      </c>
      <c r="AS22" s="2">
        <v>0.5</v>
      </c>
      <c r="AT22" s="2">
        <f t="shared" si="13"/>
        <v>0.5</v>
      </c>
      <c r="AU22" s="3">
        <f t="shared" si="14"/>
        <v>0.65866666666666673</v>
      </c>
      <c r="AV22" s="1" t="s">
        <v>70</v>
      </c>
      <c r="AW22" s="2">
        <v>4.5</v>
      </c>
      <c r="AX22" s="2">
        <v>5</v>
      </c>
      <c r="AY22" s="2">
        <v>4.5</v>
      </c>
      <c r="AZ22" s="2">
        <v>2</v>
      </c>
      <c r="BA22" s="2">
        <v>8.5</v>
      </c>
      <c r="BB22" s="2">
        <f t="shared" si="15"/>
        <v>24.5</v>
      </c>
      <c r="BC22" s="3">
        <f t="shared" si="16"/>
        <v>18.62</v>
      </c>
      <c r="BI22" s="2">
        <v>6</v>
      </c>
      <c r="BJ22" s="3">
        <f t="shared" si="22"/>
        <v>10.943999999999999</v>
      </c>
    </row>
    <row r="23" spans="1:62">
      <c r="A23" s="2">
        <v>7</v>
      </c>
      <c r="B23" s="2">
        <v>15</v>
      </c>
      <c r="C23" s="12" t="s">
        <v>71</v>
      </c>
      <c r="D23" s="13">
        <f t="shared" si="1"/>
        <v>3.4199999999999995</v>
      </c>
      <c r="E23" s="11">
        <f t="shared" si="2"/>
        <v>12.767999999999999</v>
      </c>
      <c r="F23" s="9"/>
      <c r="G23" s="11">
        <f t="shared" si="3"/>
        <v>20.672000000000001</v>
      </c>
      <c r="H23" s="13">
        <f t="shared" si="4"/>
        <v>47.481000000000002</v>
      </c>
      <c r="I23" s="13">
        <f t="shared" si="5"/>
        <v>10.538666666666668</v>
      </c>
      <c r="J23" s="13">
        <f t="shared" si="6"/>
        <v>22.04</v>
      </c>
      <c r="K23" s="13">
        <f t="shared" si="7"/>
        <v>7.0933333333333337</v>
      </c>
      <c r="L23" s="9"/>
      <c r="M23" s="11">
        <f t="shared" si="0"/>
        <v>124.01300000000001</v>
      </c>
      <c r="N23" s="13">
        <f t="shared" si="19"/>
        <v>81.587500000000006</v>
      </c>
      <c r="O23" s="9" t="str">
        <f t="shared" si="20"/>
        <v>A</v>
      </c>
      <c r="P23" s="12" t="s">
        <v>71</v>
      </c>
      <c r="R23" s="9">
        <v>14</v>
      </c>
      <c r="S23" s="3">
        <f t="shared" si="8"/>
        <v>7.0933333333333337</v>
      </c>
      <c r="U23" s="9">
        <v>9</v>
      </c>
      <c r="V23" s="3">
        <f t="shared" si="9"/>
        <v>3.4199999999999995</v>
      </c>
      <c r="X23" s="2">
        <v>5</v>
      </c>
      <c r="Y23" s="2">
        <v>8</v>
      </c>
      <c r="Z23" s="2">
        <v>2</v>
      </c>
      <c r="AA23" s="2">
        <v>5</v>
      </c>
      <c r="AB23" s="2">
        <v>4</v>
      </c>
      <c r="AC23" s="2">
        <f t="shared" si="23"/>
        <v>24</v>
      </c>
      <c r="AD23" s="3">
        <f t="shared" si="10"/>
        <v>20.672000000000001</v>
      </c>
      <c r="AE23" s="3"/>
      <c r="AF23" s="12" t="s">
        <v>71</v>
      </c>
      <c r="AG23" s="2">
        <v>4.5</v>
      </c>
      <c r="AH23" s="2">
        <v>5</v>
      </c>
      <c r="AI23" s="2">
        <v>8.1999999999999993</v>
      </c>
      <c r="AJ23" s="2">
        <v>4.5</v>
      </c>
      <c r="AK23" s="2">
        <v>4.5</v>
      </c>
      <c r="AL23" s="2">
        <v>9</v>
      </c>
      <c r="AM23" s="22">
        <f t="shared" si="11"/>
        <v>35.700000000000003</v>
      </c>
      <c r="AN23" s="3">
        <f t="shared" si="21"/>
        <v>47.481000000000002</v>
      </c>
      <c r="AO23" s="3"/>
      <c r="AP23" s="12" t="s">
        <v>71</v>
      </c>
      <c r="AQ23" s="2">
        <v>3</v>
      </c>
      <c r="AR23" s="2">
        <v>2.5</v>
      </c>
      <c r="AS23" s="2">
        <v>2.5</v>
      </c>
      <c r="AT23" s="2">
        <f t="shared" si="13"/>
        <v>8</v>
      </c>
      <c r="AU23" s="3">
        <f t="shared" si="14"/>
        <v>10.538666666666668</v>
      </c>
      <c r="AV23" s="12" t="s">
        <v>71</v>
      </c>
      <c r="AW23" s="2">
        <v>5</v>
      </c>
      <c r="AX23" s="2">
        <v>5</v>
      </c>
      <c r="AY23" s="2">
        <v>5</v>
      </c>
      <c r="AZ23" s="2">
        <v>5</v>
      </c>
      <c r="BA23" s="2">
        <v>9</v>
      </c>
      <c r="BB23" s="2">
        <f t="shared" si="15"/>
        <v>29</v>
      </c>
      <c r="BC23" s="3">
        <f t="shared" si="16"/>
        <v>22.04</v>
      </c>
      <c r="BD23" s="15"/>
      <c r="BE23" s="2"/>
      <c r="BF23" s="2"/>
      <c r="BG23" s="2"/>
      <c r="BI23" s="9">
        <v>7</v>
      </c>
      <c r="BJ23" s="3">
        <f t="shared" si="22"/>
        <v>12.767999999999999</v>
      </c>
    </row>
    <row r="24" spans="1:62">
      <c r="A24" s="2">
        <v>2</v>
      </c>
      <c r="B24" s="2">
        <v>16</v>
      </c>
      <c r="C24" s="1" t="s">
        <v>72</v>
      </c>
      <c r="D24" s="3">
        <f t="shared" si="1"/>
        <v>3.4199999999999995</v>
      </c>
      <c r="E24" s="2">
        <f t="shared" si="2"/>
        <v>12.767999999999999</v>
      </c>
      <c r="F24" s="2"/>
      <c r="G24" s="29">
        <f t="shared" si="3"/>
        <v>18.949333333333335</v>
      </c>
      <c r="H24" s="27">
        <f t="shared" si="4"/>
        <v>47.746999999999993</v>
      </c>
      <c r="I24" s="27">
        <f t="shared" si="5"/>
        <v>14.490666666666668</v>
      </c>
      <c r="J24" s="27">
        <f t="shared" si="6"/>
        <v>21.28</v>
      </c>
      <c r="K24" s="3">
        <f t="shared" si="7"/>
        <v>7.6000000000000005</v>
      </c>
      <c r="M24" s="10">
        <f t="shared" si="0"/>
        <v>126.255</v>
      </c>
      <c r="N24" s="3">
        <f t="shared" si="19"/>
        <v>83.0625</v>
      </c>
      <c r="O24" s="2" t="str">
        <f t="shared" si="20"/>
        <v>A</v>
      </c>
      <c r="P24" s="1" t="s">
        <v>72</v>
      </c>
      <c r="R24" s="2">
        <v>15</v>
      </c>
      <c r="S24" s="3">
        <f t="shared" si="8"/>
        <v>7.6000000000000005</v>
      </c>
      <c r="T24" s="3"/>
      <c r="U24" s="2">
        <v>9</v>
      </c>
      <c r="V24" s="3">
        <f t="shared" si="9"/>
        <v>3.4199999999999995</v>
      </c>
      <c r="X24" s="2">
        <v>5</v>
      </c>
      <c r="Y24" s="2">
        <v>6</v>
      </c>
      <c r="Z24" s="2">
        <v>3</v>
      </c>
      <c r="AA24" s="2">
        <v>4</v>
      </c>
      <c r="AB24" s="2">
        <v>4</v>
      </c>
      <c r="AC24" s="2">
        <f t="shared" si="23"/>
        <v>22</v>
      </c>
      <c r="AD24" s="3">
        <f t="shared" si="10"/>
        <v>18.949333333333335</v>
      </c>
      <c r="AE24" s="3"/>
      <c r="AF24" s="1" t="s">
        <v>72</v>
      </c>
      <c r="AG24" s="2">
        <v>4.2</v>
      </c>
      <c r="AH24" s="2">
        <v>4</v>
      </c>
      <c r="AI24" s="2">
        <v>9.8000000000000007</v>
      </c>
      <c r="AJ24" s="2">
        <v>4.5</v>
      </c>
      <c r="AK24" s="2">
        <v>4.2</v>
      </c>
      <c r="AL24" s="2">
        <v>9.1999999999999993</v>
      </c>
      <c r="AM24" s="22">
        <f t="shared" si="11"/>
        <v>35.9</v>
      </c>
      <c r="AN24" s="3">
        <f t="shared" si="21"/>
        <v>47.746999999999993</v>
      </c>
      <c r="AO24" s="3"/>
      <c r="AP24" s="1" t="s">
        <v>72</v>
      </c>
      <c r="AQ24" s="2">
        <v>4</v>
      </c>
      <c r="AR24" s="2">
        <v>3</v>
      </c>
      <c r="AS24" s="2">
        <v>4</v>
      </c>
      <c r="AT24" s="2">
        <f t="shared" si="13"/>
        <v>11</v>
      </c>
      <c r="AU24" s="3">
        <f t="shared" si="14"/>
        <v>14.490666666666668</v>
      </c>
      <c r="AV24" s="1" t="s">
        <v>72</v>
      </c>
      <c r="AW24" s="2">
        <v>4</v>
      </c>
      <c r="AX24" s="2">
        <v>5</v>
      </c>
      <c r="AY24" s="2">
        <v>4.5</v>
      </c>
      <c r="AZ24" s="2">
        <v>5</v>
      </c>
      <c r="BA24" s="2">
        <v>9.5</v>
      </c>
      <c r="BB24" s="2">
        <f t="shared" si="15"/>
        <v>28</v>
      </c>
      <c r="BC24" s="3">
        <f t="shared" si="16"/>
        <v>21.28</v>
      </c>
      <c r="BI24" s="2">
        <v>7</v>
      </c>
      <c r="BJ24" s="3">
        <f t="shared" si="22"/>
        <v>12.767999999999999</v>
      </c>
    </row>
    <row r="25" spans="1:62">
      <c r="A25" s="2">
        <v>6</v>
      </c>
      <c r="B25" s="2">
        <v>17</v>
      </c>
      <c r="C25" s="1" t="s">
        <v>73</v>
      </c>
      <c r="D25" s="3">
        <f t="shared" si="1"/>
        <v>1.8999999999999997</v>
      </c>
      <c r="E25" s="2">
        <f t="shared" si="2"/>
        <v>12.767999999999999</v>
      </c>
      <c r="F25" s="2"/>
      <c r="G25" s="29">
        <f t="shared" si="3"/>
        <v>21.964000000000002</v>
      </c>
      <c r="H25" s="27">
        <f t="shared" si="4"/>
        <v>44.953999999999994</v>
      </c>
      <c r="I25" s="27">
        <f t="shared" si="5"/>
        <v>15.149333333333335</v>
      </c>
      <c r="J25" s="27">
        <f t="shared" si="6"/>
        <v>18.240000000000002</v>
      </c>
      <c r="K25" s="3">
        <f t="shared" si="7"/>
        <v>7.6000000000000005</v>
      </c>
      <c r="L25" s="2"/>
      <c r="M25" s="10">
        <f t="shared" si="0"/>
        <v>122.57533333333333</v>
      </c>
      <c r="N25" s="3">
        <f t="shared" si="19"/>
        <v>80.641666666666666</v>
      </c>
      <c r="O25" s="2" t="str">
        <f t="shared" si="20"/>
        <v>A</v>
      </c>
      <c r="P25" s="1" t="s">
        <v>73</v>
      </c>
      <c r="R25" s="2">
        <v>15</v>
      </c>
      <c r="S25" s="3">
        <f t="shared" si="8"/>
        <v>7.6000000000000005</v>
      </c>
      <c r="U25" s="2">
        <v>5</v>
      </c>
      <c r="V25" s="3">
        <f t="shared" si="9"/>
        <v>1.8999999999999997</v>
      </c>
      <c r="X25" s="2">
        <v>4.5</v>
      </c>
      <c r="Y25" s="2">
        <v>8.5</v>
      </c>
      <c r="Z25" s="2">
        <v>4</v>
      </c>
      <c r="AA25" s="2">
        <v>4.5</v>
      </c>
      <c r="AB25" s="2">
        <v>4</v>
      </c>
      <c r="AC25" s="2">
        <f t="shared" si="23"/>
        <v>25.5</v>
      </c>
      <c r="AD25" s="3">
        <f t="shared" si="10"/>
        <v>21.964000000000002</v>
      </c>
      <c r="AE25" s="3"/>
      <c r="AF25" s="1" t="s">
        <v>73</v>
      </c>
      <c r="AG25" s="2">
        <v>5</v>
      </c>
      <c r="AH25" s="2">
        <v>4.5</v>
      </c>
      <c r="AI25" s="2">
        <v>8.1999999999999993</v>
      </c>
      <c r="AJ25" s="2">
        <v>3.5</v>
      </c>
      <c r="AK25" s="2">
        <v>4.2</v>
      </c>
      <c r="AL25" s="2">
        <v>8.4</v>
      </c>
      <c r="AM25" s="22">
        <f t="shared" si="11"/>
        <v>33.799999999999997</v>
      </c>
      <c r="AN25" s="3">
        <f t="shared" si="21"/>
        <v>44.953999999999994</v>
      </c>
      <c r="AO25" s="3"/>
      <c r="AP25" s="1" t="s">
        <v>73</v>
      </c>
      <c r="AQ25" s="2">
        <v>3</v>
      </c>
      <c r="AR25" s="2">
        <v>4.5</v>
      </c>
      <c r="AS25" s="2">
        <v>4</v>
      </c>
      <c r="AT25" s="2">
        <f t="shared" si="13"/>
        <v>11.5</v>
      </c>
      <c r="AU25" s="3">
        <f t="shared" si="14"/>
        <v>15.149333333333335</v>
      </c>
      <c r="AV25" s="1" t="s">
        <v>73</v>
      </c>
      <c r="AW25" s="2">
        <v>5</v>
      </c>
      <c r="AX25" s="2">
        <v>4.5</v>
      </c>
      <c r="AY25" s="2">
        <v>4.5</v>
      </c>
      <c r="AZ25" s="2">
        <v>2</v>
      </c>
      <c r="BA25" s="2">
        <v>8</v>
      </c>
      <c r="BB25" s="2">
        <f t="shared" si="15"/>
        <v>24</v>
      </c>
      <c r="BC25" s="3">
        <f t="shared" si="16"/>
        <v>18.240000000000002</v>
      </c>
      <c r="BE25" s="2"/>
      <c r="BF25" s="2"/>
      <c r="BG25" s="2"/>
      <c r="BI25" s="2">
        <v>7</v>
      </c>
      <c r="BJ25" s="3">
        <f t="shared" si="22"/>
        <v>12.767999999999999</v>
      </c>
    </row>
    <row r="26" spans="1:62">
      <c r="A26" s="2">
        <v>7</v>
      </c>
      <c r="B26" s="2">
        <v>18</v>
      </c>
      <c r="C26" s="1" t="s">
        <v>74</v>
      </c>
      <c r="D26" s="2"/>
      <c r="E26" s="10"/>
      <c r="F26" s="2"/>
      <c r="G26" s="29"/>
      <c r="H26" s="8"/>
      <c r="I26" s="8"/>
      <c r="J26" s="8"/>
      <c r="K26" s="3"/>
      <c r="M26" s="10"/>
      <c r="N26" s="3"/>
      <c r="O26" s="2"/>
      <c r="P26" s="1" t="s">
        <v>74</v>
      </c>
      <c r="R26" s="2">
        <v>2</v>
      </c>
      <c r="S26" s="3">
        <f t="shared" si="8"/>
        <v>1.0133333333333334</v>
      </c>
      <c r="U26" s="2"/>
      <c r="V26" s="3">
        <f t="shared" si="9"/>
        <v>0</v>
      </c>
      <c r="AB26" s="2"/>
      <c r="AC26" s="2">
        <f t="shared" si="23"/>
        <v>0</v>
      </c>
      <c r="AD26" s="3">
        <f t="shared" si="10"/>
        <v>0</v>
      </c>
      <c r="AE26" s="3"/>
      <c r="AF26" s="1" t="s">
        <v>74</v>
      </c>
      <c r="AG26" s="2"/>
      <c r="AH26" s="2"/>
      <c r="AI26" s="2"/>
      <c r="AJ26" s="2"/>
      <c r="AK26" s="2"/>
      <c r="AL26" s="2"/>
      <c r="AM26" s="22"/>
      <c r="AN26" s="3"/>
      <c r="AO26" s="3"/>
      <c r="AP26" s="1" t="s">
        <v>74</v>
      </c>
      <c r="AT26" s="2"/>
      <c r="AU26" s="3">
        <f t="shared" si="14"/>
        <v>0</v>
      </c>
      <c r="AV26" s="1" t="s">
        <v>74</v>
      </c>
      <c r="BB26" s="2"/>
      <c r="BC26" s="3">
        <f t="shared" si="16"/>
        <v>0</v>
      </c>
      <c r="BE26" s="2"/>
      <c r="BF26" s="2"/>
      <c r="BG26" s="2"/>
      <c r="BI26" s="2"/>
      <c r="BJ26" s="3">
        <f t="shared" si="22"/>
        <v>0</v>
      </c>
    </row>
    <row r="27" spans="1:62">
      <c r="A27" s="2">
        <v>5</v>
      </c>
      <c r="B27" s="2">
        <v>19</v>
      </c>
      <c r="C27" s="1" t="s">
        <v>75</v>
      </c>
      <c r="D27" s="3">
        <f t="shared" ref="D27:D47" si="24">V27</f>
        <v>3.7999999999999994</v>
      </c>
      <c r="E27" s="2">
        <f t="shared" ref="E27:E47" si="25">BJ27</f>
        <v>14.591999999999999</v>
      </c>
      <c r="F27" s="2"/>
      <c r="G27" s="29">
        <f t="shared" ref="G27:G47" si="26">AD27</f>
        <v>15.934666666666669</v>
      </c>
      <c r="H27" s="27">
        <f t="shared" ref="H27:H47" si="27">AN27</f>
        <v>37.239999999999995</v>
      </c>
      <c r="I27" s="27">
        <f t="shared" ref="I27:I47" si="28">AU27</f>
        <v>0.65866666666666673</v>
      </c>
      <c r="J27" s="27">
        <f t="shared" ref="J27:J47" si="29">BC27</f>
        <v>18.62</v>
      </c>
      <c r="K27" s="3">
        <f t="shared" ref="K27:K47" si="30">S27</f>
        <v>6.8400000000000007</v>
      </c>
      <c r="L27" s="2"/>
      <c r="M27" s="10">
        <f t="shared" ref="M27:M47" si="31">SUM(D27:L27)</f>
        <v>97.685333333333332</v>
      </c>
      <c r="N27" s="3">
        <f t="shared" ref="N27:N47" si="32">(M27/$M$8)*100</f>
        <v>64.266666666666666</v>
      </c>
      <c r="O27" s="2" t="str">
        <f t="shared" ref="O27:O39" si="33">VLOOKUP(N27,$N$59:$O$63,2,TRUE)</f>
        <v>C</v>
      </c>
      <c r="P27" s="1" t="s">
        <v>75</v>
      </c>
      <c r="R27" s="2">
        <v>13.5</v>
      </c>
      <c r="S27" s="3">
        <f t="shared" si="8"/>
        <v>6.8400000000000007</v>
      </c>
      <c r="U27" s="2">
        <v>10</v>
      </c>
      <c r="V27" s="3">
        <f t="shared" si="9"/>
        <v>3.7999999999999994</v>
      </c>
      <c r="X27" s="2">
        <v>5</v>
      </c>
      <c r="Y27" s="2">
        <v>5</v>
      </c>
      <c r="Z27" s="2">
        <v>0</v>
      </c>
      <c r="AA27" s="2">
        <v>4.5</v>
      </c>
      <c r="AB27" s="2">
        <v>4</v>
      </c>
      <c r="AC27" s="2">
        <f t="shared" si="23"/>
        <v>18.5</v>
      </c>
      <c r="AD27" s="3">
        <f t="shared" si="10"/>
        <v>15.934666666666669</v>
      </c>
      <c r="AE27" s="3"/>
      <c r="AF27" s="1" t="s">
        <v>75</v>
      </c>
      <c r="AG27" s="2">
        <v>5</v>
      </c>
      <c r="AH27" s="2">
        <v>5</v>
      </c>
      <c r="AI27" s="2">
        <v>5</v>
      </c>
      <c r="AJ27" s="2">
        <v>3</v>
      </c>
      <c r="AK27" s="2">
        <v>4</v>
      </c>
      <c r="AL27" s="2">
        <v>6</v>
      </c>
      <c r="AM27" s="22">
        <f t="shared" ref="AM27:AM47" si="34">SUM(AG27:AL27)</f>
        <v>28</v>
      </c>
      <c r="AN27" s="3">
        <f t="shared" ref="AN27:AN47" si="35">AM27*$AN$7</f>
        <v>37.239999999999995</v>
      </c>
      <c r="AO27" s="3"/>
      <c r="AP27" s="1" t="s">
        <v>75</v>
      </c>
      <c r="AQ27" s="2">
        <v>0</v>
      </c>
      <c r="AR27" s="2">
        <v>0</v>
      </c>
      <c r="AS27" s="2">
        <v>0.5</v>
      </c>
      <c r="AT27" s="2">
        <f t="shared" ref="AT27:AT47" si="36">SUM(AQ27:AS27)</f>
        <v>0.5</v>
      </c>
      <c r="AU27" s="3">
        <f t="shared" si="14"/>
        <v>0.65866666666666673</v>
      </c>
      <c r="AV27" s="1" t="s">
        <v>75</v>
      </c>
      <c r="AW27" s="2">
        <v>4.5</v>
      </c>
      <c r="AX27" s="2">
        <v>5</v>
      </c>
      <c r="AY27" s="2">
        <v>4.5</v>
      </c>
      <c r="AZ27" s="2">
        <v>2</v>
      </c>
      <c r="BA27" s="2">
        <v>8.5</v>
      </c>
      <c r="BB27" s="2">
        <f t="shared" ref="BB27:BB47" si="37">SUM(AW27:BA27)</f>
        <v>24.5</v>
      </c>
      <c r="BC27" s="3">
        <f t="shared" si="16"/>
        <v>18.62</v>
      </c>
      <c r="BI27" s="2">
        <v>8</v>
      </c>
      <c r="BJ27" s="3">
        <f t="shared" si="22"/>
        <v>14.591999999999999</v>
      </c>
    </row>
    <row r="28" spans="1:62">
      <c r="A28" s="2">
        <v>4</v>
      </c>
      <c r="B28" s="2">
        <v>20</v>
      </c>
      <c r="C28" s="12" t="s">
        <v>76</v>
      </c>
      <c r="D28" s="13">
        <f t="shared" si="24"/>
        <v>2.6599999999999997</v>
      </c>
      <c r="E28" s="9">
        <f t="shared" si="25"/>
        <v>14.591999999999999</v>
      </c>
      <c r="F28" s="9"/>
      <c r="G28" s="11">
        <f t="shared" si="26"/>
        <v>21.533333333333335</v>
      </c>
      <c r="H28" s="13">
        <f t="shared" si="27"/>
        <v>44.954000000000001</v>
      </c>
      <c r="I28" s="13">
        <f t="shared" si="28"/>
        <v>16.993600000000001</v>
      </c>
      <c r="J28" s="13">
        <f t="shared" si="29"/>
        <v>21.28</v>
      </c>
      <c r="K28" s="13">
        <f t="shared" si="30"/>
        <v>7.6000000000000005</v>
      </c>
      <c r="L28" s="9"/>
      <c r="M28" s="11">
        <f t="shared" si="31"/>
        <v>129.61293333333333</v>
      </c>
      <c r="N28" s="13">
        <f t="shared" si="32"/>
        <v>85.271666666666661</v>
      </c>
      <c r="O28" s="9" t="str">
        <f t="shared" si="33"/>
        <v>A</v>
      </c>
      <c r="P28" s="12" t="s">
        <v>76</v>
      </c>
      <c r="R28" s="9">
        <v>15</v>
      </c>
      <c r="S28" s="3">
        <f t="shared" si="8"/>
        <v>7.6000000000000005</v>
      </c>
      <c r="U28" s="9">
        <v>7</v>
      </c>
      <c r="V28" s="3">
        <f t="shared" si="9"/>
        <v>2.6599999999999997</v>
      </c>
      <c r="X28" s="2">
        <v>5</v>
      </c>
      <c r="Y28" s="2">
        <v>8.5</v>
      </c>
      <c r="Z28" s="2">
        <v>3</v>
      </c>
      <c r="AA28" s="2">
        <v>4.5</v>
      </c>
      <c r="AB28" s="2">
        <v>4</v>
      </c>
      <c r="AC28" s="2">
        <f t="shared" si="23"/>
        <v>25</v>
      </c>
      <c r="AD28" s="3">
        <f t="shared" si="10"/>
        <v>21.533333333333335</v>
      </c>
      <c r="AE28" s="3"/>
      <c r="AF28" s="12" t="s">
        <v>76</v>
      </c>
      <c r="AG28" s="2">
        <v>5</v>
      </c>
      <c r="AH28" s="2">
        <v>4</v>
      </c>
      <c r="AI28" s="2">
        <v>8.8000000000000007</v>
      </c>
      <c r="AJ28" s="2">
        <v>3.6</v>
      </c>
      <c r="AK28" s="2">
        <v>4.9000000000000004</v>
      </c>
      <c r="AL28" s="2">
        <v>7.5</v>
      </c>
      <c r="AM28" s="22">
        <f t="shared" si="34"/>
        <v>33.800000000000004</v>
      </c>
      <c r="AN28" s="3">
        <f t="shared" si="35"/>
        <v>44.954000000000001</v>
      </c>
      <c r="AO28" s="3"/>
      <c r="AP28" s="12" t="s">
        <v>76</v>
      </c>
      <c r="AQ28" s="2">
        <v>4.5</v>
      </c>
      <c r="AR28" s="2">
        <v>4.2</v>
      </c>
      <c r="AS28" s="2">
        <v>4.2</v>
      </c>
      <c r="AT28" s="2">
        <f t="shared" si="36"/>
        <v>12.899999999999999</v>
      </c>
      <c r="AU28" s="3">
        <f t="shared" si="14"/>
        <v>16.993600000000001</v>
      </c>
      <c r="AV28" s="12" t="s">
        <v>76</v>
      </c>
      <c r="AW28" s="2">
        <v>4.5</v>
      </c>
      <c r="AX28" s="2">
        <v>4.5</v>
      </c>
      <c r="AY28" s="2">
        <v>4.5</v>
      </c>
      <c r="AZ28" s="2">
        <v>5</v>
      </c>
      <c r="BA28" s="2">
        <v>9.5</v>
      </c>
      <c r="BB28" s="2">
        <f t="shared" si="37"/>
        <v>28</v>
      </c>
      <c r="BC28" s="3">
        <f t="shared" si="16"/>
        <v>21.28</v>
      </c>
      <c r="BI28" s="9">
        <v>8</v>
      </c>
      <c r="BJ28" s="3">
        <f t="shared" si="22"/>
        <v>14.591999999999999</v>
      </c>
    </row>
    <row r="29" spans="1:62">
      <c r="A29" s="2">
        <v>8</v>
      </c>
      <c r="B29" s="2">
        <v>21</v>
      </c>
      <c r="C29" s="1" t="s">
        <v>77</v>
      </c>
      <c r="D29" s="3">
        <f t="shared" si="24"/>
        <v>4.5599999999999996</v>
      </c>
      <c r="E29" s="10">
        <f t="shared" si="25"/>
        <v>14.591999999999999</v>
      </c>
      <c r="F29" s="2"/>
      <c r="G29" s="29">
        <f t="shared" si="26"/>
        <v>15.934666666666669</v>
      </c>
      <c r="H29" s="27">
        <f t="shared" si="27"/>
        <v>35.378</v>
      </c>
      <c r="I29" s="27">
        <f t="shared" si="28"/>
        <v>10.538666666666668</v>
      </c>
      <c r="J29" s="27">
        <f t="shared" si="29"/>
        <v>18.240000000000002</v>
      </c>
      <c r="K29" s="3">
        <f t="shared" si="30"/>
        <v>7.6000000000000005</v>
      </c>
      <c r="M29" s="10">
        <f t="shared" si="31"/>
        <v>106.84333333333333</v>
      </c>
      <c r="N29" s="3">
        <f t="shared" si="32"/>
        <v>70.291666666666657</v>
      </c>
      <c r="O29" s="2" t="str">
        <f t="shared" si="33"/>
        <v>B</v>
      </c>
      <c r="P29" s="1" t="s">
        <v>77</v>
      </c>
      <c r="R29" s="2">
        <v>15</v>
      </c>
      <c r="S29" s="3">
        <f t="shared" si="8"/>
        <v>7.6000000000000005</v>
      </c>
      <c r="U29" s="2">
        <v>12</v>
      </c>
      <c r="V29" s="3">
        <f t="shared" si="9"/>
        <v>4.5599999999999996</v>
      </c>
      <c r="X29" s="2">
        <v>4</v>
      </c>
      <c r="Y29" s="2">
        <v>7</v>
      </c>
      <c r="Z29" s="2">
        <v>0</v>
      </c>
      <c r="AA29" s="2">
        <v>3.5</v>
      </c>
      <c r="AB29" s="2">
        <v>4</v>
      </c>
      <c r="AC29" s="2">
        <f t="shared" si="23"/>
        <v>18.5</v>
      </c>
      <c r="AD29" s="3">
        <f t="shared" si="10"/>
        <v>15.934666666666669</v>
      </c>
      <c r="AE29" s="3"/>
      <c r="AF29" s="1" t="s">
        <v>77</v>
      </c>
      <c r="AG29" s="2">
        <v>3</v>
      </c>
      <c r="AH29" s="2">
        <v>3.5</v>
      </c>
      <c r="AI29" s="2">
        <v>7.2</v>
      </c>
      <c r="AJ29" s="2">
        <v>1.5</v>
      </c>
      <c r="AK29" s="2">
        <v>4</v>
      </c>
      <c r="AL29" s="2">
        <v>7.4</v>
      </c>
      <c r="AM29" s="22">
        <f t="shared" si="34"/>
        <v>26.6</v>
      </c>
      <c r="AN29" s="3">
        <f t="shared" si="35"/>
        <v>35.378</v>
      </c>
      <c r="AO29" s="3"/>
      <c r="AP29" s="1" t="s">
        <v>77</v>
      </c>
      <c r="AQ29" s="2">
        <v>2</v>
      </c>
      <c r="AR29" s="2">
        <v>3.5</v>
      </c>
      <c r="AS29" s="2">
        <v>2.5</v>
      </c>
      <c r="AT29" s="2">
        <f t="shared" si="36"/>
        <v>8</v>
      </c>
      <c r="AU29" s="3">
        <f t="shared" si="14"/>
        <v>10.538666666666668</v>
      </c>
      <c r="AV29" s="1" t="s">
        <v>77</v>
      </c>
      <c r="AW29" s="2">
        <v>4</v>
      </c>
      <c r="AX29" s="2">
        <v>4.5</v>
      </c>
      <c r="AY29" s="2">
        <v>4.5</v>
      </c>
      <c r="AZ29" s="2">
        <v>3</v>
      </c>
      <c r="BA29" s="2">
        <v>8</v>
      </c>
      <c r="BB29" s="2">
        <f t="shared" si="37"/>
        <v>24</v>
      </c>
      <c r="BC29" s="3">
        <f t="shared" si="16"/>
        <v>18.240000000000002</v>
      </c>
      <c r="BE29" s="2"/>
      <c r="BF29" s="2"/>
      <c r="BG29" s="2"/>
      <c r="BI29" s="2">
        <v>8</v>
      </c>
      <c r="BJ29" s="3">
        <f t="shared" si="22"/>
        <v>14.591999999999999</v>
      </c>
    </row>
    <row r="30" spans="1:62">
      <c r="A30" s="2">
        <v>5</v>
      </c>
      <c r="B30" s="2">
        <v>22</v>
      </c>
      <c r="C30" s="1" t="s">
        <v>78</v>
      </c>
      <c r="D30" s="3">
        <f t="shared" si="24"/>
        <v>4.18</v>
      </c>
      <c r="E30" s="2">
        <f t="shared" si="25"/>
        <v>14.591999999999999</v>
      </c>
      <c r="F30" s="2"/>
      <c r="G30" s="29">
        <f t="shared" si="26"/>
        <v>15.934666666666669</v>
      </c>
      <c r="H30" s="27">
        <f t="shared" si="27"/>
        <v>37.239999999999995</v>
      </c>
      <c r="I30" s="27">
        <f t="shared" si="28"/>
        <v>0.65866666666666673</v>
      </c>
      <c r="J30" s="27">
        <f t="shared" si="29"/>
        <v>18.62</v>
      </c>
      <c r="K30" s="3">
        <f t="shared" si="30"/>
        <v>5.0666666666666673</v>
      </c>
      <c r="L30" s="2"/>
      <c r="M30" s="10">
        <f t="shared" si="31"/>
        <v>96.291999999999987</v>
      </c>
      <c r="N30" s="3">
        <f t="shared" si="32"/>
        <v>63.349999999999994</v>
      </c>
      <c r="O30" s="2" t="str">
        <f t="shared" si="33"/>
        <v>C</v>
      </c>
      <c r="P30" s="1" t="s">
        <v>78</v>
      </c>
      <c r="R30" s="2">
        <v>10</v>
      </c>
      <c r="S30" s="3">
        <f t="shared" si="8"/>
        <v>5.0666666666666673</v>
      </c>
      <c r="U30" s="2">
        <v>11</v>
      </c>
      <c r="V30" s="3">
        <f t="shared" si="9"/>
        <v>4.18</v>
      </c>
      <c r="X30" s="2">
        <v>5</v>
      </c>
      <c r="Y30" s="2">
        <v>5</v>
      </c>
      <c r="Z30" s="2">
        <v>0</v>
      </c>
      <c r="AA30" s="2">
        <v>4.5</v>
      </c>
      <c r="AB30" s="2">
        <v>4</v>
      </c>
      <c r="AC30" s="2">
        <f t="shared" si="23"/>
        <v>18.5</v>
      </c>
      <c r="AD30" s="3">
        <f t="shared" si="10"/>
        <v>15.934666666666669</v>
      </c>
      <c r="AE30" s="3"/>
      <c r="AF30" s="1" t="s">
        <v>78</v>
      </c>
      <c r="AG30" s="2">
        <v>5</v>
      </c>
      <c r="AH30" s="2">
        <v>5</v>
      </c>
      <c r="AI30" s="2">
        <v>5</v>
      </c>
      <c r="AJ30" s="2">
        <v>3</v>
      </c>
      <c r="AK30" s="2">
        <v>4</v>
      </c>
      <c r="AL30" s="2">
        <v>6</v>
      </c>
      <c r="AM30" s="22">
        <f t="shared" si="34"/>
        <v>28</v>
      </c>
      <c r="AN30" s="3">
        <f t="shared" si="35"/>
        <v>37.239999999999995</v>
      </c>
      <c r="AO30" s="3"/>
      <c r="AP30" s="1" t="s">
        <v>78</v>
      </c>
      <c r="AQ30" s="2">
        <v>0</v>
      </c>
      <c r="AR30" s="2">
        <v>0</v>
      </c>
      <c r="AS30" s="2">
        <v>0.5</v>
      </c>
      <c r="AT30" s="2">
        <f t="shared" si="36"/>
        <v>0.5</v>
      </c>
      <c r="AU30" s="3">
        <f t="shared" si="14"/>
        <v>0.65866666666666673</v>
      </c>
      <c r="AV30" s="1" t="s">
        <v>78</v>
      </c>
      <c r="AW30" s="2">
        <v>4.5</v>
      </c>
      <c r="AX30" s="2">
        <v>5</v>
      </c>
      <c r="AY30" s="2">
        <v>4.5</v>
      </c>
      <c r="AZ30" s="2">
        <v>2</v>
      </c>
      <c r="BA30" s="2">
        <v>8.5</v>
      </c>
      <c r="BB30" s="2">
        <f t="shared" si="37"/>
        <v>24.5</v>
      </c>
      <c r="BC30" s="3">
        <f t="shared" si="16"/>
        <v>18.62</v>
      </c>
      <c r="BI30" s="2">
        <v>8</v>
      </c>
      <c r="BJ30" s="3">
        <f t="shared" si="22"/>
        <v>14.591999999999999</v>
      </c>
    </row>
    <row r="31" spans="1:62">
      <c r="A31" s="2">
        <v>2</v>
      </c>
      <c r="B31" s="2">
        <v>23</v>
      </c>
      <c r="C31" s="1" t="s">
        <v>79</v>
      </c>
      <c r="D31" s="3">
        <f t="shared" si="24"/>
        <v>3.7999999999999994</v>
      </c>
      <c r="E31" s="2">
        <f t="shared" si="25"/>
        <v>18.239999999999998</v>
      </c>
      <c r="F31" s="2"/>
      <c r="G31" s="29">
        <f t="shared" si="26"/>
        <v>18.949333333333335</v>
      </c>
      <c r="H31" s="27">
        <f t="shared" si="27"/>
        <v>47.746999999999993</v>
      </c>
      <c r="I31" s="27">
        <f t="shared" si="28"/>
        <v>14.490666666666668</v>
      </c>
      <c r="J31" s="27">
        <f t="shared" si="29"/>
        <v>21.28</v>
      </c>
      <c r="K31" s="3">
        <f t="shared" si="30"/>
        <v>7.6000000000000005</v>
      </c>
      <c r="L31" s="2"/>
      <c r="M31" s="10">
        <f t="shared" si="31"/>
        <v>132.107</v>
      </c>
      <c r="N31" s="3">
        <f t="shared" si="32"/>
        <v>86.912500000000009</v>
      </c>
      <c r="O31" s="2" t="str">
        <f t="shared" si="33"/>
        <v>A</v>
      </c>
      <c r="P31" s="1" t="s">
        <v>79</v>
      </c>
      <c r="R31" s="2">
        <v>15</v>
      </c>
      <c r="S31" s="3">
        <f t="shared" si="8"/>
        <v>7.6000000000000005</v>
      </c>
      <c r="T31" s="3"/>
      <c r="U31" s="2">
        <v>10</v>
      </c>
      <c r="V31" s="3">
        <f t="shared" si="9"/>
        <v>3.7999999999999994</v>
      </c>
      <c r="X31" s="2">
        <v>5</v>
      </c>
      <c r="Y31" s="2">
        <v>6</v>
      </c>
      <c r="Z31" s="2">
        <v>3</v>
      </c>
      <c r="AA31" s="2">
        <v>4</v>
      </c>
      <c r="AB31" s="2">
        <v>4</v>
      </c>
      <c r="AC31" s="2">
        <f t="shared" si="23"/>
        <v>22</v>
      </c>
      <c r="AD31" s="3">
        <f t="shared" si="10"/>
        <v>18.949333333333335</v>
      </c>
      <c r="AE31" s="3"/>
      <c r="AF31" s="1" t="s">
        <v>79</v>
      </c>
      <c r="AG31" s="2">
        <v>4.2</v>
      </c>
      <c r="AH31" s="2">
        <v>4</v>
      </c>
      <c r="AI31" s="2">
        <v>9.8000000000000007</v>
      </c>
      <c r="AJ31" s="2">
        <v>4.5</v>
      </c>
      <c r="AK31" s="2">
        <v>4.2</v>
      </c>
      <c r="AL31" s="2">
        <v>9.1999999999999993</v>
      </c>
      <c r="AM31" s="22">
        <f t="shared" si="34"/>
        <v>35.9</v>
      </c>
      <c r="AN31" s="3">
        <f t="shared" si="35"/>
        <v>47.746999999999993</v>
      </c>
      <c r="AO31" s="3"/>
      <c r="AP31" s="1" t="s">
        <v>79</v>
      </c>
      <c r="AQ31" s="2">
        <v>4</v>
      </c>
      <c r="AR31" s="2">
        <v>3</v>
      </c>
      <c r="AS31" s="2">
        <v>4</v>
      </c>
      <c r="AT31" s="2">
        <f t="shared" si="36"/>
        <v>11</v>
      </c>
      <c r="AU31" s="3">
        <f t="shared" si="14"/>
        <v>14.490666666666668</v>
      </c>
      <c r="AV31" s="1" t="s">
        <v>79</v>
      </c>
      <c r="AW31" s="2">
        <v>4</v>
      </c>
      <c r="AX31" s="2">
        <v>5</v>
      </c>
      <c r="AY31" s="2">
        <v>4.5</v>
      </c>
      <c r="AZ31" s="2">
        <v>5</v>
      </c>
      <c r="BA31" s="2">
        <v>9.5</v>
      </c>
      <c r="BB31" s="2">
        <f t="shared" si="37"/>
        <v>28</v>
      </c>
      <c r="BC31" s="3">
        <f t="shared" si="16"/>
        <v>21.28</v>
      </c>
      <c r="BI31" s="2">
        <v>10</v>
      </c>
      <c r="BJ31" s="3">
        <f t="shared" si="22"/>
        <v>18.239999999999998</v>
      </c>
    </row>
    <row r="32" spans="1:62">
      <c r="A32" s="2">
        <v>4</v>
      </c>
      <c r="B32" s="2">
        <v>24</v>
      </c>
      <c r="C32" s="1" t="s">
        <v>80</v>
      </c>
      <c r="D32" s="3">
        <f t="shared" si="24"/>
        <v>2.6599999999999997</v>
      </c>
      <c r="E32" s="2">
        <f t="shared" si="25"/>
        <v>12.767999999999999</v>
      </c>
      <c r="F32" s="2"/>
      <c r="G32" s="29">
        <f t="shared" si="26"/>
        <v>21.533333333333335</v>
      </c>
      <c r="H32" s="27">
        <f t="shared" si="27"/>
        <v>44.954000000000001</v>
      </c>
      <c r="I32" s="27">
        <f t="shared" si="28"/>
        <v>16.993600000000001</v>
      </c>
      <c r="J32" s="27">
        <f t="shared" si="29"/>
        <v>21.28</v>
      </c>
      <c r="K32" s="3">
        <f t="shared" si="30"/>
        <v>6.5866666666666669</v>
      </c>
      <c r="L32" s="2"/>
      <c r="M32" s="10">
        <f t="shared" si="31"/>
        <v>126.77560000000001</v>
      </c>
      <c r="N32" s="3">
        <f t="shared" si="32"/>
        <v>83.405000000000001</v>
      </c>
      <c r="O32" s="2" t="str">
        <f t="shared" si="33"/>
        <v>A</v>
      </c>
      <c r="P32" s="1" t="s">
        <v>80</v>
      </c>
      <c r="R32" s="2">
        <v>13</v>
      </c>
      <c r="S32" s="3">
        <f t="shared" si="8"/>
        <v>6.5866666666666669</v>
      </c>
      <c r="U32" s="2">
        <v>7</v>
      </c>
      <c r="V32" s="3">
        <f t="shared" si="9"/>
        <v>2.6599999999999997</v>
      </c>
      <c r="X32" s="2">
        <v>5</v>
      </c>
      <c r="Y32" s="2">
        <v>8.5</v>
      </c>
      <c r="Z32" s="2">
        <v>3</v>
      </c>
      <c r="AA32" s="2">
        <v>4.5</v>
      </c>
      <c r="AB32" s="2">
        <v>4</v>
      </c>
      <c r="AC32" s="2">
        <f t="shared" si="23"/>
        <v>25</v>
      </c>
      <c r="AD32" s="3">
        <f t="shared" si="10"/>
        <v>21.533333333333335</v>
      </c>
      <c r="AE32" s="3"/>
      <c r="AF32" s="1" t="s">
        <v>80</v>
      </c>
      <c r="AG32" s="2">
        <v>5</v>
      </c>
      <c r="AH32" s="2">
        <v>4</v>
      </c>
      <c r="AI32" s="2">
        <v>8.8000000000000007</v>
      </c>
      <c r="AJ32" s="2">
        <v>3.6</v>
      </c>
      <c r="AK32" s="2">
        <v>4.9000000000000004</v>
      </c>
      <c r="AL32" s="2">
        <v>7.5</v>
      </c>
      <c r="AM32" s="22">
        <f t="shared" si="34"/>
        <v>33.800000000000004</v>
      </c>
      <c r="AN32" s="3">
        <f t="shared" si="35"/>
        <v>44.954000000000001</v>
      </c>
      <c r="AO32" s="3"/>
      <c r="AP32" s="1" t="s">
        <v>80</v>
      </c>
      <c r="AQ32" s="2">
        <v>4.5</v>
      </c>
      <c r="AR32" s="2">
        <v>4.2</v>
      </c>
      <c r="AS32" s="2">
        <v>4.2</v>
      </c>
      <c r="AT32" s="2">
        <f t="shared" si="36"/>
        <v>12.899999999999999</v>
      </c>
      <c r="AU32" s="3">
        <f t="shared" si="14"/>
        <v>16.993600000000001</v>
      </c>
      <c r="AV32" s="1" t="s">
        <v>80</v>
      </c>
      <c r="AW32" s="2">
        <v>4.5</v>
      </c>
      <c r="AX32" s="2">
        <v>4.5</v>
      </c>
      <c r="AY32" s="2">
        <v>4.5</v>
      </c>
      <c r="AZ32" s="2">
        <v>5</v>
      </c>
      <c r="BA32" s="2">
        <v>9.5</v>
      </c>
      <c r="BB32" s="2">
        <f t="shared" si="37"/>
        <v>28</v>
      </c>
      <c r="BC32" s="3">
        <f t="shared" si="16"/>
        <v>21.28</v>
      </c>
      <c r="BI32" s="2">
        <v>7</v>
      </c>
      <c r="BJ32" s="3">
        <f t="shared" si="22"/>
        <v>12.767999999999999</v>
      </c>
    </row>
    <row r="33" spans="1:62">
      <c r="A33" s="2">
        <v>7</v>
      </c>
      <c r="B33" s="2">
        <v>25</v>
      </c>
      <c r="C33" s="12" t="s">
        <v>81</v>
      </c>
      <c r="D33" s="13">
        <f t="shared" si="24"/>
        <v>2.6599999999999997</v>
      </c>
      <c r="E33" s="11">
        <f t="shared" si="25"/>
        <v>12.767999999999999</v>
      </c>
      <c r="F33" s="9"/>
      <c r="G33" s="11">
        <f t="shared" si="26"/>
        <v>20.672000000000001</v>
      </c>
      <c r="H33" s="13">
        <f t="shared" si="27"/>
        <v>47.481000000000002</v>
      </c>
      <c r="I33" s="13">
        <f t="shared" si="28"/>
        <v>10.538666666666668</v>
      </c>
      <c r="J33" s="13">
        <f t="shared" si="29"/>
        <v>22.04</v>
      </c>
      <c r="K33" s="13">
        <f t="shared" si="30"/>
        <v>6.5866666666666669</v>
      </c>
      <c r="L33" s="9"/>
      <c r="M33" s="11">
        <f t="shared" si="31"/>
        <v>122.74633333333335</v>
      </c>
      <c r="N33" s="13">
        <f t="shared" si="32"/>
        <v>80.754166666666677</v>
      </c>
      <c r="O33" s="9" t="str">
        <f t="shared" si="33"/>
        <v>A</v>
      </c>
      <c r="P33" s="12" t="s">
        <v>81</v>
      </c>
      <c r="R33" s="9">
        <v>13</v>
      </c>
      <c r="S33" s="3">
        <f t="shared" si="8"/>
        <v>6.5866666666666669</v>
      </c>
      <c r="U33" s="9">
        <v>7</v>
      </c>
      <c r="V33" s="3">
        <f t="shared" si="9"/>
        <v>2.6599999999999997</v>
      </c>
      <c r="X33" s="2">
        <v>5</v>
      </c>
      <c r="Y33" s="2">
        <v>8</v>
      </c>
      <c r="Z33" s="2">
        <v>2</v>
      </c>
      <c r="AA33" s="2">
        <v>5</v>
      </c>
      <c r="AB33" s="2">
        <v>4</v>
      </c>
      <c r="AC33" s="2">
        <f t="shared" si="23"/>
        <v>24</v>
      </c>
      <c r="AD33" s="3">
        <f t="shared" si="10"/>
        <v>20.672000000000001</v>
      </c>
      <c r="AE33" s="3"/>
      <c r="AF33" s="12" t="s">
        <v>81</v>
      </c>
      <c r="AG33" s="2">
        <v>4.5</v>
      </c>
      <c r="AH33" s="2">
        <v>5</v>
      </c>
      <c r="AI33" s="2">
        <v>8.1999999999999993</v>
      </c>
      <c r="AJ33" s="2">
        <v>4.5</v>
      </c>
      <c r="AK33" s="2">
        <v>4.5</v>
      </c>
      <c r="AL33" s="2">
        <v>9</v>
      </c>
      <c r="AM33" s="22">
        <f t="shared" si="34"/>
        <v>35.700000000000003</v>
      </c>
      <c r="AN33" s="3">
        <f t="shared" si="35"/>
        <v>47.481000000000002</v>
      </c>
      <c r="AO33" s="3"/>
      <c r="AP33" s="12" t="s">
        <v>81</v>
      </c>
      <c r="AQ33" s="2">
        <v>3</v>
      </c>
      <c r="AR33" s="2">
        <v>2.5</v>
      </c>
      <c r="AS33" s="2">
        <v>2.5</v>
      </c>
      <c r="AT33" s="2">
        <f t="shared" si="36"/>
        <v>8</v>
      </c>
      <c r="AU33" s="3">
        <f t="shared" si="14"/>
        <v>10.538666666666668</v>
      </c>
      <c r="AV33" s="12" t="s">
        <v>81</v>
      </c>
      <c r="AW33" s="2">
        <v>5</v>
      </c>
      <c r="AX33" s="2">
        <v>5</v>
      </c>
      <c r="AY33" s="2">
        <v>5</v>
      </c>
      <c r="AZ33" s="2">
        <v>5</v>
      </c>
      <c r="BA33" s="2">
        <v>9</v>
      </c>
      <c r="BB33" s="2">
        <f t="shared" si="37"/>
        <v>29</v>
      </c>
      <c r="BC33" s="3">
        <f t="shared" si="16"/>
        <v>22.04</v>
      </c>
      <c r="BD33" s="12"/>
      <c r="BE33" s="2"/>
      <c r="BF33" s="2"/>
      <c r="BG33" s="2"/>
      <c r="BI33" s="9">
        <v>7</v>
      </c>
      <c r="BJ33" s="3">
        <f t="shared" si="22"/>
        <v>12.767999999999999</v>
      </c>
    </row>
    <row r="34" spans="1:62">
      <c r="A34" s="2">
        <v>10</v>
      </c>
      <c r="B34" s="2">
        <v>26</v>
      </c>
      <c r="C34" s="1" t="s">
        <v>82</v>
      </c>
      <c r="D34" s="3">
        <f t="shared" si="24"/>
        <v>0</v>
      </c>
      <c r="E34" s="10">
        <f t="shared" si="25"/>
        <v>12.767999999999999</v>
      </c>
      <c r="F34" s="2"/>
      <c r="G34" s="29">
        <f t="shared" si="26"/>
        <v>14.642666666666667</v>
      </c>
      <c r="H34" s="27">
        <f t="shared" si="27"/>
        <v>39.766999999999996</v>
      </c>
      <c r="I34" s="27">
        <f t="shared" si="28"/>
        <v>13.173333333333336</v>
      </c>
      <c r="J34" s="27">
        <f t="shared" si="29"/>
        <v>17.86</v>
      </c>
      <c r="K34" s="3">
        <f t="shared" si="30"/>
        <v>0</v>
      </c>
      <c r="M34" s="10">
        <f t="shared" si="31"/>
        <v>98.210999999999984</v>
      </c>
      <c r="N34" s="3">
        <f t="shared" si="32"/>
        <v>64.612499999999997</v>
      </c>
      <c r="O34" s="2" t="str">
        <f t="shared" si="33"/>
        <v>C</v>
      </c>
      <c r="P34" s="1" t="s">
        <v>82</v>
      </c>
      <c r="R34" s="2">
        <v>13</v>
      </c>
      <c r="U34" s="2">
        <v>8</v>
      </c>
      <c r="X34" s="2">
        <v>3.5</v>
      </c>
      <c r="Y34" s="2">
        <v>5</v>
      </c>
      <c r="Z34" s="2">
        <v>0</v>
      </c>
      <c r="AA34" s="2">
        <v>4.5</v>
      </c>
      <c r="AB34" s="2">
        <v>4</v>
      </c>
      <c r="AC34" s="2">
        <f t="shared" si="23"/>
        <v>17</v>
      </c>
      <c r="AD34" s="3">
        <f t="shared" si="10"/>
        <v>14.642666666666667</v>
      </c>
      <c r="AE34" s="3"/>
      <c r="AF34" s="1" t="s">
        <v>82</v>
      </c>
      <c r="AG34" s="2">
        <v>4</v>
      </c>
      <c r="AH34" s="2">
        <v>4</v>
      </c>
      <c r="AI34" s="2">
        <v>7.2</v>
      </c>
      <c r="AJ34" s="2">
        <v>3</v>
      </c>
      <c r="AK34" s="2">
        <v>4.2</v>
      </c>
      <c r="AL34" s="2">
        <v>7.5</v>
      </c>
      <c r="AM34" s="22">
        <f t="shared" si="34"/>
        <v>29.9</v>
      </c>
      <c r="AN34" s="3">
        <f t="shared" si="35"/>
        <v>39.766999999999996</v>
      </c>
      <c r="AO34" s="3"/>
      <c r="AP34" s="1" t="s">
        <v>82</v>
      </c>
      <c r="AQ34" s="2">
        <v>4</v>
      </c>
      <c r="AR34" s="2">
        <v>3</v>
      </c>
      <c r="AS34" s="2">
        <v>3</v>
      </c>
      <c r="AT34" s="2">
        <f t="shared" si="36"/>
        <v>10</v>
      </c>
      <c r="AU34" s="3">
        <f t="shared" si="14"/>
        <v>13.173333333333336</v>
      </c>
      <c r="AV34" s="1" t="s">
        <v>82</v>
      </c>
      <c r="AW34" s="2">
        <v>4.5</v>
      </c>
      <c r="AX34" s="2">
        <v>5</v>
      </c>
      <c r="AY34" s="2">
        <v>4.5</v>
      </c>
      <c r="AZ34" s="2">
        <v>2</v>
      </c>
      <c r="BA34" s="2">
        <v>7.5</v>
      </c>
      <c r="BB34" s="2">
        <f t="shared" si="37"/>
        <v>23.5</v>
      </c>
      <c r="BC34" s="3">
        <f t="shared" si="16"/>
        <v>17.86</v>
      </c>
      <c r="BI34" s="2">
        <v>7</v>
      </c>
      <c r="BJ34" s="3">
        <f t="shared" si="22"/>
        <v>12.767999999999999</v>
      </c>
    </row>
    <row r="35" spans="1:62">
      <c r="A35" s="2">
        <v>6</v>
      </c>
      <c r="B35" s="2">
        <v>27</v>
      </c>
      <c r="C35" s="1" t="s">
        <v>83</v>
      </c>
      <c r="D35" s="3">
        <f t="shared" si="24"/>
        <v>4.5599999999999996</v>
      </c>
      <c r="E35" s="10">
        <f t="shared" si="25"/>
        <v>12.767999999999999</v>
      </c>
      <c r="F35" s="2"/>
      <c r="G35" s="29">
        <f t="shared" si="26"/>
        <v>21.964000000000002</v>
      </c>
      <c r="H35" s="27">
        <f t="shared" si="27"/>
        <v>44.953999999999994</v>
      </c>
      <c r="I35" s="27">
        <f t="shared" si="28"/>
        <v>15.149333333333335</v>
      </c>
      <c r="J35" s="27">
        <f t="shared" si="29"/>
        <v>18.240000000000002</v>
      </c>
      <c r="K35" s="3">
        <f t="shared" si="30"/>
        <v>7.6000000000000005</v>
      </c>
      <c r="L35" s="2"/>
      <c r="M35" s="10">
        <f t="shared" si="31"/>
        <v>125.23533333333333</v>
      </c>
      <c r="N35" s="3">
        <f t="shared" si="32"/>
        <v>82.391666666666666</v>
      </c>
      <c r="O35" s="2" t="str">
        <f t="shared" si="33"/>
        <v>A</v>
      </c>
      <c r="P35" s="1" t="s">
        <v>83</v>
      </c>
      <c r="R35" s="2">
        <v>15</v>
      </c>
      <c r="S35" s="3">
        <f>R35*$S$7</f>
        <v>7.6000000000000005</v>
      </c>
      <c r="U35" s="2">
        <v>12</v>
      </c>
      <c r="V35" s="3">
        <f>U35*$V$7</f>
        <v>4.5599999999999996</v>
      </c>
      <c r="X35" s="2">
        <v>4.5</v>
      </c>
      <c r="Y35" s="2">
        <v>8.5</v>
      </c>
      <c r="Z35" s="2">
        <v>4</v>
      </c>
      <c r="AA35" s="2">
        <v>4.5</v>
      </c>
      <c r="AB35" s="2">
        <v>4</v>
      </c>
      <c r="AC35" s="2">
        <f t="shared" si="23"/>
        <v>25.5</v>
      </c>
      <c r="AD35" s="3">
        <f t="shared" si="10"/>
        <v>21.964000000000002</v>
      </c>
      <c r="AE35" s="3"/>
      <c r="AF35" s="1" t="s">
        <v>83</v>
      </c>
      <c r="AG35" s="2">
        <v>5</v>
      </c>
      <c r="AH35" s="2">
        <v>4.5</v>
      </c>
      <c r="AI35" s="2">
        <v>8.1999999999999993</v>
      </c>
      <c r="AJ35" s="2">
        <v>3.5</v>
      </c>
      <c r="AK35" s="2">
        <v>4.2</v>
      </c>
      <c r="AL35" s="2">
        <v>8.4</v>
      </c>
      <c r="AM35" s="22">
        <f t="shared" si="34"/>
        <v>33.799999999999997</v>
      </c>
      <c r="AN35" s="3">
        <f t="shared" si="35"/>
        <v>44.953999999999994</v>
      </c>
      <c r="AO35" s="3"/>
      <c r="AP35" s="1" t="s">
        <v>83</v>
      </c>
      <c r="AQ35" s="2">
        <v>3</v>
      </c>
      <c r="AR35" s="2">
        <v>4.5</v>
      </c>
      <c r="AS35" s="2">
        <v>4</v>
      </c>
      <c r="AT35" s="2">
        <f t="shared" si="36"/>
        <v>11.5</v>
      </c>
      <c r="AU35" s="3">
        <f t="shared" si="14"/>
        <v>15.149333333333335</v>
      </c>
      <c r="AV35" s="1" t="s">
        <v>83</v>
      </c>
      <c r="AW35" s="2">
        <v>5</v>
      </c>
      <c r="AX35" s="2">
        <v>4.5</v>
      </c>
      <c r="AY35" s="2">
        <v>4.5</v>
      </c>
      <c r="AZ35" s="2">
        <v>2</v>
      </c>
      <c r="BA35" s="2">
        <v>8</v>
      </c>
      <c r="BB35" s="2">
        <f t="shared" si="37"/>
        <v>24</v>
      </c>
      <c r="BC35" s="3">
        <f t="shared" si="16"/>
        <v>18.240000000000002</v>
      </c>
      <c r="BD35" s="14"/>
      <c r="BE35" s="2"/>
      <c r="BF35" s="2"/>
      <c r="BG35" s="2"/>
      <c r="BI35" s="2">
        <v>7</v>
      </c>
      <c r="BJ35" s="3">
        <f t="shared" si="22"/>
        <v>12.767999999999999</v>
      </c>
    </row>
    <row r="36" spans="1:62">
      <c r="A36" s="2">
        <v>8</v>
      </c>
      <c r="B36" s="2">
        <v>28</v>
      </c>
      <c r="C36" s="1" t="s">
        <v>84</v>
      </c>
      <c r="D36" s="3">
        <f t="shared" si="24"/>
        <v>4.18</v>
      </c>
      <c r="E36" s="10">
        <f t="shared" si="25"/>
        <v>10.943999999999999</v>
      </c>
      <c r="F36" s="2"/>
      <c r="G36" s="29">
        <f t="shared" si="26"/>
        <v>15.934666666666669</v>
      </c>
      <c r="H36" s="27">
        <f t="shared" si="27"/>
        <v>35.378</v>
      </c>
      <c r="I36" s="27">
        <f t="shared" si="28"/>
        <v>10.538666666666668</v>
      </c>
      <c r="J36" s="27">
        <f t="shared" si="29"/>
        <v>18.240000000000002</v>
      </c>
      <c r="K36" s="3">
        <f t="shared" si="30"/>
        <v>4.0533333333333337</v>
      </c>
      <c r="M36" s="10">
        <f t="shared" si="31"/>
        <v>99.268666666666675</v>
      </c>
      <c r="N36" s="3">
        <f t="shared" si="32"/>
        <v>65.308333333333337</v>
      </c>
      <c r="O36" s="2" t="str">
        <f t="shared" si="33"/>
        <v>C</v>
      </c>
      <c r="P36" s="1" t="s">
        <v>84</v>
      </c>
      <c r="R36" s="2">
        <v>8</v>
      </c>
      <c r="S36" s="3">
        <f>R36*$S$7</f>
        <v>4.0533333333333337</v>
      </c>
      <c r="U36" s="2">
        <v>11</v>
      </c>
      <c r="V36" s="3">
        <f>U36*$V$7</f>
        <v>4.18</v>
      </c>
      <c r="X36" s="2">
        <v>4</v>
      </c>
      <c r="Y36" s="2">
        <v>7</v>
      </c>
      <c r="Z36" s="2">
        <v>0</v>
      </c>
      <c r="AA36" s="2">
        <v>3.5</v>
      </c>
      <c r="AB36" s="2">
        <v>4</v>
      </c>
      <c r="AC36" s="2">
        <f t="shared" si="23"/>
        <v>18.5</v>
      </c>
      <c r="AD36" s="3">
        <f t="shared" si="10"/>
        <v>15.934666666666669</v>
      </c>
      <c r="AE36" s="3"/>
      <c r="AF36" s="1" t="s">
        <v>84</v>
      </c>
      <c r="AG36" s="2">
        <v>3</v>
      </c>
      <c r="AH36" s="2">
        <v>3.5</v>
      </c>
      <c r="AI36" s="2">
        <v>7.2</v>
      </c>
      <c r="AJ36" s="2">
        <v>1.5</v>
      </c>
      <c r="AK36" s="2">
        <v>4</v>
      </c>
      <c r="AL36" s="2">
        <v>7.4</v>
      </c>
      <c r="AM36" s="22">
        <f t="shared" si="34"/>
        <v>26.6</v>
      </c>
      <c r="AN36" s="3">
        <f t="shared" si="35"/>
        <v>35.378</v>
      </c>
      <c r="AO36" s="3"/>
      <c r="AP36" s="1" t="s">
        <v>84</v>
      </c>
      <c r="AQ36" s="2">
        <v>2</v>
      </c>
      <c r="AR36" s="2">
        <v>3.5</v>
      </c>
      <c r="AS36" s="2">
        <v>2.5</v>
      </c>
      <c r="AT36" s="2">
        <f t="shared" si="36"/>
        <v>8</v>
      </c>
      <c r="AU36" s="3">
        <f t="shared" si="14"/>
        <v>10.538666666666668</v>
      </c>
      <c r="AV36" s="1" t="s">
        <v>84</v>
      </c>
      <c r="AW36" s="2">
        <v>4</v>
      </c>
      <c r="AX36" s="2">
        <v>4.5</v>
      </c>
      <c r="AY36" s="2">
        <v>4.5</v>
      </c>
      <c r="AZ36" s="2">
        <v>3</v>
      </c>
      <c r="BA36" s="2">
        <v>8</v>
      </c>
      <c r="BB36" s="2">
        <f t="shared" si="37"/>
        <v>24</v>
      </c>
      <c r="BC36" s="3">
        <f t="shared" si="16"/>
        <v>18.240000000000002</v>
      </c>
      <c r="BE36" s="2"/>
      <c r="BF36" s="2"/>
      <c r="BG36" s="2"/>
      <c r="BI36" s="2">
        <v>6</v>
      </c>
      <c r="BJ36" s="3">
        <f t="shared" si="22"/>
        <v>10.943999999999999</v>
      </c>
    </row>
    <row r="37" spans="1:62">
      <c r="A37" s="2">
        <v>10</v>
      </c>
      <c r="B37" s="2">
        <v>29</v>
      </c>
      <c r="C37" s="1" t="s">
        <v>85</v>
      </c>
      <c r="D37" s="3">
        <f t="shared" si="24"/>
        <v>0</v>
      </c>
      <c r="E37" s="10">
        <f t="shared" si="25"/>
        <v>13.68</v>
      </c>
      <c r="F37" s="2"/>
      <c r="G37" s="29">
        <f t="shared" si="26"/>
        <v>14.642666666666667</v>
      </c>
      <c r="H37" s="27">
        <f t="shared" si="27"/>
        <v>39.766999999999996</v>
      </c>
      <c r="I37" s="27">
        <f t="shared" si="28"/>
        <v>13.173333333333336</v>
      </c>
      <c r="J37" s="27">
        <f t="shared" si="29"/>
        <v>17.86</v>
      </c>
      <c r="K37" s="3">
        <f t="shared" si="30"/>
        <v>0</v>
      </c>
      <c r="L37" s="2"/>
      <c r="M37" s="10">
        <f t="shared" si="31"/>
        <v>99.12299999999999</v>
      </c>
      <c r="N37" s="3">
        <f t="shared" si="32"/>
        <v>65.212499999999991</v>
      </c>
      <c r="O37" s="2" t="str">
        <f t="shared" si="33"/>
        <v>C</v>
      </c>
      <c r="P37" s="1" t="s">
        <v>85</v>
      </c>
      <c r="R37" s="2">
        <v>14</v>
      </c>
      <c r="U37" s="2">
        <v>6</v>
      </c>
      <c r="X37" s="2">
        <v>3.5</v>
      </c>
      <c r="Y37" s="2">
        <v>5</v>
      </c>
      <c r="Z37" s="2">
        <v>0</v>
      </c>
      <c r="AA37" s="2">
        <v>4.5</v>
      </c>
      <c r="AB37" s="2">
        <v>4</v>
      </c>
      <c r="AC37" s="2">
        <f t="shared" si="23"/>
        <v>17</v>
      </c>
      <c r="AD37" s="3">
        <f t="shared" si="10"/>
        <v>14.642666666666667</v>
      </c>
      <c r="AE37" s="3"/>
      <c r="AF37" s="1" t="s">
        <v>85</v>
      </c>
      <c r="AG37" s="2">
        <v>4</v>
      </c>
      <c r="AH37" s="2">
        <v>4</v>
      </c>
      <c r="AI37" s="2">
        <v>7.2</v>
      </c>
      <c r="AJ37" s="2">
        <v>3</v>
      </c>
      <c r="AK37" s="2">
        <v>4.2</v>
      </c>
      <c r="AL37" s="2">
        <v>7.5</v>
      </c>
      <c r="AM37" s="22">
        <f t="shared" si="34"/>
        <v>29.9</v>
      </c>
      <c r="AN37" s="3">
        <f t="shared" si="35"/>
        <v>39.766999999999996</v>
      </c>
      <c r="AO37" s="3"/>
      <c r="AP37" s="1" t="s">
        <v>85</v>
      </c>
      <c r="AQ37" s="2">
        <v>4</v>
      </c>
      <c r="AR37" s="2">
        <v>3</v>
      </c>
      <c r="AS37" s="2">
        <v>3</v>
      </c>
      <c r="AT37" s="2">
        <f t="shared" si="36"/>
        <v>10</v>
      </c>
      <c r="AU37" s="3">
        <f t="shared" si="14"/>
        <v>13.173333333333336</v>
      </c>
      <c r="AV37" s="1" t="s">
        <v>85</v>
      </c>
      <c r="AW37" s="2">
        <v>4.5</v>
      </c>
      <c r="AX37" s="2">
        <v>5</v>
      </c>
      <c r="AY37" s="2">
        <v>4.5</v>
      </c>
      <c r="AZ37" s="2">
        <v>2</v>
      </c>
      <c r="BA37" s="2">
        <v>7.5</v>
      </c>
      <c r="BB37" s="2">
        <f t="shared" si="37"/>
        <v>23.5</v>
      </c>
      <c r="BC37" s="3">
        <f t="shared" si="16"/>
        <v>17.86</v>
      </c>
      <c r="BI37" s="2">
        <v>7.5</v>
      </c>
      <c r="BJ37" s="3">
        <f t="shared" si="22"/>
        <v>13.68</v>
      </c>
    </row>
    <row r="38" spans="1:62">
      <c r="A38" s="2">
        <v>6</v>
      </c>
      <c r="B38" s="2">
        <v>30</v>
      </c>
      <c r="C38" s="12" t="s">
        <v>86</v>
      </c>
      <c r="D38" s="13">
        <f t="shared" si="24"/>
        <v>2.2799999999999998</v>
      </c>
      <c r="E38" s="11">
        <f t="shared" si="25"/>
        <v>14.591999999999999</v>
      </c>
      <c r="F38" s="9"/>
      <c r="G38" s="11">
        <f t="shared" si="26"/>
        <v>21.964000000000002</v>
      </c>
      <c r="H38" s="13">
        <f t="shared" si="27"/>
        <v>44.953999999999994</v>
      </c>
      <c r="I38" s="13">
        <f t="shared" si="28"/>
        <v>15.149333333333335</v>
      </c>
      <c r="J38" s="13">
        <f t="shared" si="29"/>
        <v>18.240000000000002</v>
      </c>
      <c r="K38" s="13">
        <f t="shared" si="30"/>
        <v>5.5733333333333341</v>
      </c>
      <c r="L38" s="9"/>
      <c r="M38" s="11">
        <f t="shared" si="31"/>
        <v>122.75266666666666</v>
      </c>
      <c r="N38" s="13">
        <f t="shared" si="32"/>
        <v>80.758333333333326</v>
      </c>
      <c r="O38" s="9" t="str">
        <f t="shared" si="33"/>
        <v>A</v>
      </c>
      <c r="P38" s="12" t="s">
        <v>86</v>
      </c>
      <c r="R38" s="9">
        <v>11</v>
      </c>
      <c r="S38" s="3">
        <f>R38*$S$7</f>
        <v>5.5733333333333341</v>
      </c>
      <c r="U38" s="9">
        <v>6</v>
      </c>
      <c r="V38" s="3">
        <f>U38*$V$7</f>
        <v>2.2799999999999998</v>
      </c>
      <c r="X38" s="2">
        <v>4.5</v>
      </c>
      <c r="Y38" s="2">
        <v>8.5</v>
      </c>
      <c r="Z38" s="2">
        <v>4</v>
      </c>
      <c r="AA38" s="2">
        <v>4.5</v>
      </c>
      <c r="AB38" s="2">
        <v>4</v>
      </c>
      <c r="AC38" s="2">
        <f t="shared" si="23"/>
        <v>25.5</v>
      </c>
      <c r="AD38" s="3">
        <f t="shared" si="10"/>
        <v>21.964000000000002</v>
      </c>
      <c r="AE38" s="3"/>
      <c r="AF38" s="12" t="s">
        <v>86</v>
      </c>
      <c r="AG38" s="2">
        <v>5</v>
      </c>
      <c r="AH38" s="2">
        <v>4.5</v>
      </c>
      <c r="AI38" s="2">
        <v>8.1999999999999993</v>
      </c>
      <c r="AJ38" s="2">
        <v>3.5</v>
      </c>
      <c r="AK38" s="2">
        <v>4.2</v>
      </c>
      <c r="AL38" s="2">
        <v>8.4</v>
      </c>
      <c r="AM38" s="22">
        <f t="shared" si="34"/>
        <v>33.799999999999997</v>
      </c>
      <c r="AN38" s="3">
        <f t="shared" si="35"/>
        <v>44.953999999999994</v>
      </c>
      <c r="AO38" s="3"/>
      <c r="AP38" s="12" t="s">
        <v>86</v>
      </c>
      <c r="AQ38" s="2">
        <v>3</v>
      </c>
      <c r="AR38" s="2">
        <v>4.5</v>
      </c>
      <c r="AS38" s="2">
        <v>4</v>
      </c>
      <c r="AT38" s="2">
        <f t="shared" si="36"/>
        <v>11.5</v>
      </c>
      <c r="AU38" s="3">
        <f t="shared" si="14"/>
        <v>15.149333333333335</v>
      </c>
      <c r="AV38" s="12" t="s">
        <v>86</v>
      </c>
      <c r="AW38" s="2">
        <v>5</v>
      </c>
      <c r="AX38" s="2">
        <v>4.5</v>
      </c>
      <c r="AY38" s="2">
        <v>4.5</v>
      </c>
      <c r="AZ38" s="2">
        <v>2</v>
      </c>
      <c r="BA38" s="2">
        <v>8</v>
      </c>
      <c r="BB38" s="2">
        <f t="shared" si="37"/>
        <v>24</v>
      </c>
      <c r="BC38" s="3">
        <f t="shared" si="16"/>
        <v>18.240000000000002</v>
      </c>
      <c r="BD38" s="12"/>
      <c r="BE38" s="2"/>
      <c r="BF38" s="2"/>
      <c r="BG38" s="2"/>
      <c r="BI38" s="9">
        <v>8</v>
      </c>
      <c r="BJ38" s="3">
        <f t="shared" si="22"/>
        <v>14.591999999999999</v>
      </c>
    </row>
    <row r="39" spans="1:62">
      <c r="A39" s="2">
        <v>10</v>
      </c>
      <c r="B39" s="2">
        <v>31</v>
      </c>
      <c r="C39" s="1" t="s">
        <v>87</v>
      </c>
      <c r="D39" s="3">
        <f t="shared" si="24"/>
        <v>0</v>
      </c>
      <c r="E39" s="10">
        <f t="shared" si="25"/>
        <v>14.591999999999999</v>
      </c>
      <c r="F39" s="2"/>
      <c r="G39" s="29">
        <f t="shared" si="26"/>
        <v>14.642666666666667</v>
      </c>
      <c r="H39" s="27">
        <f t="shared" si="27"/>
        <v>39.766999999999996</v>
      </c>
      <c r="I39" s="27">
        <f t="shared" si="28"/>
        <v>13.173333333333336</v>
      </c>
      <c r="J39" s="27">
        <f t="shared" si="29"/>
        <v>17.86</v>
      </c>
      <c r="K39" s="3">
        <f t="shared" si="30"/>
        <v>0</v>
      </c>
      <c r="M39" s="10">
        <f t="shared" si="31"/>
        <v>100.035</v>
      </c>
      <c r="N39" s="3">
        <f t="shared" si="32"/>
        <v>65.8125</v>
      </c>
      <c r="O39" s="2" t="str">
        <f t="shared" si="33"/>
        <v>C</v>
      </c>
      <c r="P39" s="1" t="s">
        <v>87</v>
      </c>
      <c r="R39" s="2">
        <v>15</v>
      </c>
      <c r="U39" s="2">
        <v>8</v>
      </c>
      <c r="X39" s="2">
        <v>3.5</v>
      </c>
      <c r="Y39" s="2">
        <v>5</v>
      </c>
      <c r="Z39" s="2">
        <v>0</v>
      </c>
      <c r="AA39" s="2">
        <v>4.5</v>
      </c>
      <c r="AB39" s="2">
        <v>4</v>
      </c>
      <c r="AC39" s="2">
        <f t="shared" si="23"/>
        <v>17</v>
      </c>
      <c r="AD39" s="3">
        <f t="shared" si="10"/>
        <v>14.642666666666667</v>
      </c>
      <c r="AE39" s="3"/>
      <c r="AF39" s="1" t="s">
        <v>87</v>
      </c>
      <c r="AG39" s="2">
        <v>4</v>
      </c>
      <c r="AH39" s="2">
        <v>4</v>
      </c>
      <c r="AI39" s="2">
        <v>7.2</v>
      </c>
      <c r="AJ39" s="2">
        <v>3</v>
      </c>
      <c r="AK39" s="2">
        <v>4.2</v>
      </c>
      <c r="AL39" s="2">
        <v>7.5</v>
      </c>
      <c r="AM39" s="22">
        <f t="shared" si="34"/>
        <v>29.9</v>
      </c>
      <c r="AN39" s="3">
        <f t="shared" si="35"/>
        <v>39.766999999999996</v>
      </c>
      <c r="AO39" s="3"/>
      <c r="AP39" s="1" t="s">
        <v>87</v>
      </c>
      <c r="AQ39" s="2">
        <v>4</v>
      </c>
      <c r="AR39" s="2">
        <v>3</v>
      </c>
      <c r="AS39" s="2">
        <v>3</v>
      </c>
      <c r="AT39" s="2">
        <f t="shared" si="36"/>
        <v>10</v>
      </c>
      <c r="AU39" s="3">
        <f t="shared" si="14"/>
        <v>13.173333333333336</v>
      </c>
      <c r="AV39" s="1" t="s">
        <v>87</v>
      </c>
      <c r="AW39" s="2">
        <v>4.5</v>
      </c>
      <c r="AX39" s="2">
        <v>5</v>
      </c>
      <c r="AY39" s="2">
        <v>4.5</v>
      </c>
      <c r="AZ39" s="2">
        <v>2</v>
      </c>
      <c r="BA39" s="2">
        <v>7.5</v>
      </c>
      <c r="BB39" s="2">
        <f t="shared" si="37"/>
        <v>23.5</v>
      </c>
      <c r="BC39" s="3">
        <f t="shared" si="16"/>
        <v>17.86</v>
      </c>
      <c r="BI39" s="2">
        <v>8</v>
      </c>
      <c r="BJ39" s="3">
        <f t="shared" si="22"/>
        <v>14.591999999999999</v>
      </c>
    </row>
    <row r="40" spans="1:62">
      <c r="B40" s="2"/>
      <c r="C40" s="1" t="s">
        <v>88</v>
      </c>
      <c r="D40" s="3"/>
      <c r="E40" s="10"/>
      <c r="F40" s="2"/>
      <c r="G40" s="29"/>
      <c r="H40" s="27"/>
      <c r="I40" s="27"/>
      <c r="J40" s="27"/>
      <c r="K40" s="3"/>
      <c r="M40" s="10"/>
      <c r="N40" s="3"/>
      <c r="O40" s="2"/>
      <c r="P40" s="1" t="s">
        <v>88</v>
      </c>
      <c r="R40" s="2"/>
      <c r="U40" s="2"/>
      <c r="X40" s="2"/>
      <c r="Y40" s="2"/>
      <c r="Z40" s="2"/>
      <c r="AA40" s="2"/>
      <c r="AB40" s="2"/>
      <c r="AC40" s="2"/>
      <c r="AD40" s="3"/>
      <c r="AE40" s="3"/>
      <c r="AF40" s="1" t="s">
        <v>88</v>
      </c>
      <c r="AG40" s="2"/>
      <c r="AH40" s="2"/>
      <c r="AI40" s="2"/>
      <c r="AJ40" s="2"/>
      <c r="AK40" s="2"/>
      <c r="AL40" s="2"/>
      <c r="AM40" s="22"/>
      <c r="AN40" s="3"/>
      <c r="AO40" s="3"/>
      <c r="AP40" s="1" t="s">
        <v>88</v>
      </c>
      <c r="AQ40" s="2"/>
      <c r="AR40" s="2"/>
      <c r="AS40" s="2"/>
      <c r="AT40" s="2"/>
      <c r="AU40" s="3"/>
      <c r="AV40" s="1" t="s">
        <v>88</v>
      </c>
      <c r="AW40" s="2"/>
      <c r="AX40" s="2"/>
      <c r="AY40" s="2"/>
      <c r="AZ40" s="2"/>
      <c r="BA40" s="2"/>
      <c r="BB40" s="2"/>
      <c r="BC40" s="3"/>
      <c r="BI40" s="2"/>
      <c r="BJ40" s="3"/>
    </row>
    <row r="41" spans="1:62">
      <c r="A41" s="2">
        <v>7</v>
      </c>
      <c r="B41" s="2">
        <v>32</v>
      </c>
      <c r="C41" s="1" t="s">
        <v>89</v>
      </c>
      <c r="D41" s="3">
        <f t="shared" si="24"/>
        <v>4.18</v>
      </c>
      <c r="E41" s="10">
        <f t="shared" si="25"/>
        <v>15.503999999999998</v>
      </c>
      <c r="F41" s="2"/>
      <c r="G41" s="29">
        <f t="shared" si="26"/>
        <v>20.672000000000001</v>
      </c>
      <c r="H41" s="27">
        <f t="shared" si="27"/>
        <v>47.481000000000002</v>
      </c>
      <c r="I41" s="27">
        <f t="shared" si="28"/>
        <v>10.538666666666668</v>
      </c>
      <c r="J41" s="27">
        <f t="shared" si="29"/>
        <v>22.04</v>
      </c>
      <c r="K41" s="3">
        <f t="shared" si="30"/>
        <v>7.6000000000000005</v>
      </c>
      <c r="L41" s="2"/>
      <c r="M41" s="10">
        <f t="shared" si="31"/>
        <v>128.01566666666665</v>
      </c>
      <c r="N41" s="3">
        <f t="shared" si="32"/>
        <v>84.220833333333317</v>
      </c>
      <c r="O41" s="2" t="str">
        <f>VLOOKUP(N41,$N$59:$O$63,2,TRUE)</f>
        <v>A</v>
      </c>
      <c r="P41" s="1" t="s">
        <v>89</v>
      </c>
      <c r="R41" s="2">
        <v>15</v>
      </c>
      <c r="S41" s="3">
        <f>R41*$S$7</f>
        <v>7.6000000000000005</v>
      </c>
      <c r="U41" s="2">
        <v>11</v>
      </c>
      <c r="V41" s="3">
        <f>U41*$V$7</f>
        <v>4.18</v>
      </c>
      <c r="X41" s="2">
        <v>5</v>
      </c>
      <c r="Y41" s="2">
        <v>8</v>
      </c>
      <c r="Z41" s="2">
        <v>2</v>
      </c>
      <c r="AA41" s="2">
        <v>5</v>
      </c>
      <c r="AB41" s="2">
        <v>4</v>
      </c>
      <c r="AC41" s="2">
        <f t="shared" si="23"/>
        <v>24</v>
      </c>
      <c r="AD41" s="3">
        <f t="shared" si="10"/>
        <v>20.672000000000001</v>
      </c>
      <c r="AE41" s="3"/>
      <c r="AF41" s="1" t="s">
        <v>89</v>
      </c>
      <c r="AG41" s="2">
        <v>4.5</v>
      </c>
      <c r="AH41" s="2">
        <v>5</v>
      </c>
      <c r="AI41" s="2">
        <v>8.1999999999999993</v>
      </c>
      <c r="AJ41" s="2">
        <v>4.5</v>
      </c>
      <c r="AK41" s="2">
        <v>4.5</v>
      </c>
      <c r="AL41" s="2">
        <v>9</v>
      </c>
      <c r="AM41" s="22">
        <f t="shared" si="34"/>
        <v>35.700000000000003</v>
      </c>
      <c r="AN41" s="3">
        <f t="shared" si="35"/>
        <v>47.481000000000002</v>
      </c>
      <c r="AO41" s="3"/>
      <c r="AP41" s="1" t="s">
        <v>89</v>
      </c>
      <c r="AQ41" s="2">
        <v>3</v>
      </c>
      <c r="AR41" s="2">
        <v>2.5</v>
      </c>
      <c r="AS41" s="2">
        <v>2.5</v>
      </c>
      <c r="AT41" s="2">
        <f t="shared" si="36"/>
        <v>8</v>
      </c>
      <c r="AU41" s="3">
        <f t="shared" si="14"/>
        <v>10.538666666666668</v>
      </c>
      <c r="AV41" s="1" t="s">
        <v>89</v>
      </c>
      <c r="AW41" s="2">
        <v>5</v>
      </c>
      <c r="AX41" s="2">
        <v>5</v>
      </c>
      <c r="AY41" s="2">
        <v>5</v>
      </c>
      <c r="AZ41" s="2">
        <v>5</v>
      </c>
      <c r="BA41" s="2">
        <v>9</v>
      </c>
      <c r="BB41" s="2">
        <f t="shared" si="37"/>
        <v>29</v>
      </c>
      <c r="BC41" s="3">
        <f t="shared" si="16"/>
        <v>22.04</v>
      </c>
      <c r="BE41" s="2"/>
      <c r="BF41" s="2"/>
      <c r="BG41" s="2"/>
      <c r="BI41" s="2">
        <v>8.5</v>
      </c>
      <c r="BJ41" s="3">
        <f t="shared" si="22"/>
        <v>15.503999999999998</v>
      </c>
    </row>
    <row r="42" spans="1:62">
      <c r="A42" s="2">
        <v>9</v>
      </c>
      <c r="B42" s="2">
        <v>34</v>
      </c>
      <c r="C42" s="1" t="s">
        <v>90</v>
      </c>
      <c r="D42" s="3">
        <f t="shared" si="24"/>
        <v>0</v>
      </c>
      <c r="E42" s="10">
        <f t="shared" si="25"/>
        <v>14.591999999999999</v>
      </c>
      <c r="F42" s="2"/>
      <c r="G42" s="29">
        <f t="shared" si="26"/>
        <v>18.088000000000001</v>
      </c>
      <c r="H42" s="27">
        <f t="shared" si="27"/>
        <v>44.155999999999999</v>
      </c>
      <c r="I42" s="27">
        <f t="shared" si="28"/>
        <v>11.197333333333335</v>
      </c>
      <c r="J42" s="27">
        <f t="shared" si="29"/>
        <v>20.064</v>
      </c>
      <c r="K42" s="3">
        <f t="shared" si="30"/>
        <v>6.5866666666666669</v>
      </c>
      <c r="L42" s="2"/>
      <c r="M42" s="10">
        <f t="shared" si="31"/>
        <v>114.684</v>
      </c>
      <c r="N42" s="3">
        <f t="shared" si="32"/>
        <v>75.449999999999989</v>
      </c>
      <c r="O42" s="2" t="str">
        <f>VLOOKUP(N42,$N$59:$O$63,2,TRUE)</f>
        <v>B</v>
      </c>
      <c r="P42" s="1" t="s">
        <v>90</v>
      </c>
      <c r="R42" s="2">
        <v>13</v>
      </c>
      <c r="S42" s="3">
        <f>R42*$S$7</f>
        <v>6.5866666666666669</v>
      </c>
      <c r="U42" s="2"/>
      <c r="V42" s="3">
        <f>U42*$V$7</f>
        <v>0</v>
      </c>
      <c r="X42" s="2">
        <v>5</v>
      </c>
      <c r="Y42" s="2">
        <v>7.5</v>
      </c>
      <c r="Z42" s="2">
        <v>0</v>
      </c>
      <c r="AA42" s="2">
        <v>4.5</v>
      </c>
      <c r="AB42" s="2">
        <v>4</v>
      </c>
      <c r="AC42" s="2">
        <f t="shared" si="23"/>
        <v>21</v>
      </c>
      <c r="AD42" s="3">
        <f t="shared" si="10"/>
        <v>18.088000000000001</v>
      </c>
      <c r="AE42" s="3"/>
      <c r="AF42" s="1" t="s">
        <v>90</v>
      </c>
      <c r="AG42" s="2">
        <v>4.5</v>
      </c>
      <c r="AH42" s="2">
        <v>4.5</v>
      </c>
      <c r="AI42" s="2">
        <v>8.4</v>
      </c>
      <c r="AJ42" s="2">
        <v>2.5</v>
      </c>
      <c r="AK42" s="2">
        <v>4.5</v>
      </c>
      <c r="AL42" s="2">
        <v>8.8000000000000007</v>
      </c>
      <c r="AM42" s="22">
        <f t="shared" si="34"/>
        <v>33.200000000000003</v>
      </c>
      <c r="AN42" s="3">
        <f t="shared" si="35"/>
        <v>44.155999999999999</v>
      </c>
      <c r="AO42" s="3"/>
      <c r="AP42" s="1" t="s">
        <v>90</v>
      </c>
      <c r="AQ42" s="2">
        <v>4</v>
      </c>
      <c r="AR42" s="2">
        <v>2</v>
      </c>
      <c r="AS42" s="2">
        <v>2.5</v>
      </c>
      <c r="AT42" s="2">
        <f t="shared" si="36"/>
        <v>8.5</v>
      </c>
      <c r="AU42" s="3">
        <f t="shared" si="14"/>
        <v>11.197333333333335</v>
      </c>
      <c r="AV42" s="1" t="s">
        <v>90</v>
      </c>
      <c r="AW42" s="2">
        <v>3.5</v>
      </c>
      <c r="AX42" s="2">
        <v>5</v>
      </c>
      <c r="AY42" s="2">
        <v>4.9000000000000004</v>
      </c>
      <c r="AZ42" s="2">
        <v>4</v>
      </c>
      <c r="BA42" s="2">
        <v>9</v>
      </c>
      <c r="BB42" s="2">
        <f t="shared" si="37"/>
        <v>26.4</v>
      </c>
      <c r="BC42" s="3">
        <f t="shared" si="16"/>
        <v>20.064</v>
      </c>
      <c r="BE42" s="2"/>
      <c r="BF42" s="2"/>
      <c r="BG42" s="2"/>
      <c r="BI42" s="2">
        <v>8</v>
      </c>
      <c r="BJ42" s="3">
        <f t="shared" si="22"/>
        <v>14.591999999999999</v>
      </c>
    </row>
    <row r="43" spans="1:62">
      <c r="A43" s="2">
        <v>9</v>
      </c>
      <c r="B43" s="2">
        <v>35</v>
      </c>
      <c r="C43" s="12" t="s">
        <v>91</v>
      </c>
      <c r="D43" s="13">
        <f t="shared" si="24"/>
        <v>1.8999999999999997</v>
      </c>
      <c r="E43" s="11">
        <f t="shared" si="25"/>
        <v>12.767999999999999</v>
      </c>
      <c r="F43" s="9"/>
      <c r="G43" s="11">
        <f t="shared" si="26"/>
        <v>18.088000000000001</v>
      </c>
      <c r="H43" s="13">
        <f t="shared" si="27"/>
        <v>44.155999999999999</v>
      </c>
      <c r="I43" s="13">
        <f t="shared" si="28"/>
        <v>11.197333333333335</v>
      </c>
      <c r="J43" s="13">
        <f t="shared" si="29"/>
        <v>20.064</v>
      </c>
      <c r="K43" s="13">
        <f t="shared" si="30"/>
        <v>7.6000000000000005</v>
      </c>
      <c r="L43" s="9"/>
      <c r="M43" s="11">
        <f t="shared" si="31"/>
        <v>115.77333333333334</v>
      </c>
      <c r="N43" s="13">
        <f t="shared" si="32"/>
        <v>76.166666666666671</v>
      </c>
      <c r="O43" s="9" t="str">
        <f>VLOOKUP(N43,$N$59:$O$63,2,TRUE)</f>
        <v>B</v>
      </c>
      <c r="P43" s="12" t="s">
        <v>91</v>
      </c>
      <c r="R43" s="9">
        <v>15</v>
      </c>
      <c r="S43" s="3">
        <f>R43*$S$7</f>
        <v>7.6000000000000005</v>
      </c>
      <c r="U43" s="9">
        <v>5</v>
      </c>
      <c r="V43" s="3">
        <f>U43*$V$7</f>
        <v>1.8999999999999997</v>
      </c>
      <c r="X43" s="2">
        <v>5</v>
      </c>
      <c r="Y43" s="2">
        <v>7.5</v>
      </c>
      <c r="Z43" s="2">
        <v>0</v>
      </c>
      <c r="AA43" s="2">
        <v>4.5</v>
      </c>
      <c r="AB43" s="2">
        <v>4</v>
      </c>
      <c r="AC43" s="2">
        <f t="shared" si="23"/>
        <v>21</v>
      </c>
      <c r="AD43" s="3">
        <f t="shared" si="10"/>
        <v>18.088000000000001</v>
      </c>
      <c r="AE43" s="3"/>
      <c r="AF43" s="12" t="s">
        <v>91</v>
      </c>
      <c r="AG43" s="2">
        <v>4.5</v>
      </c>
      <c r="AH43" s="2">
        <v>4.5</v>
      </c>
      <c r="AI43" s="2">
        <v>8.4</v>
      </c>
      <c r="AJ43" s="2">
        <v>2.5</v>
      </c>
      <c r="AK43" s="2">
        <v>4.5</v>
      </c>
      <c r="AL43" s="2">
        <v>8.8000000000000007</v>
      </c>
      <c r="AM43" s="22">
        <f t="shared" si="34"/>
        <v>33.200000000000003</v>
      </c>
      <c r="AN43" s="3">
        <f t="shared" si="35"/>
        <v>44.155999999999999</v>
      </c>
      <c r="AO43" s="3"/>
      <c r="AP43" s="12" t="s">
        <v>91</v>
      </c>
      <c r="AQ43" s="2">
        <v>4</v>
      </c>
      <c r="AR43" s="2">
        <v>2</v>
      </c>
      <c r="AS43" s="2">
        <v>2.5</v>
      </c>
      <c r="AT43" s="2">
        <f t="shared" si="36"/>
        <v>8.5</v>
      </c>
      <c r="AU43" s="3">
        <f t="shared" si="14"/>
        <v>11.197333333333335</v>
      </c>
      <c r="AV43" s="12" t="s">
        <v>91</v>
      </c>
      <c r="AW43" s="2">
        <v>3.5</v>
      </c>
      <c r="AX43" s="2">
        <v>5</v>
      </c>
      <c r="AY43" s="2">
        <v>4.9000000000000004</v>
      </c>
      <c r="AZ43" s="2">
        <v>4</v>
      </c>
      <c r="BA43" s="2">
        <v>9</v>
      </c>
      <c r="BB43" s="2">
        <f t="shared" si="37"/>
        <v>26.4</v>
      </c>
      <c r="BC43" s="3">
        <f t="shared" si="16"/>
        <v>20.064</v>
      </c>
      <c r="BD43" s="15"/>
      <c r="BE43" s="2"/>
      <c r="BF43" s="2"/>
      <c r="BG43" s="2"/>
      <c r="BI43" s="9">
        <v>7</v>
      </c>
      <c r="BJ43" s="3">
        <f t="shared" si="22"/>
        <v>12.767999999999999</v>
      </c>
    </row>
    <row r="44" spans="1:62">
      <c r="A44" s="2">
        <v>10</v>
      </c>
      <c r="B44" s="2">
        <v>37</v>
      </c>
      <c r="C44" s="1" t="s">
        <v>92</v>
      </c>
      <c r="D44" s="3">
        <f t="shared" si="24"/>
        <v>0</v>
      </c>
      <c r="E44" s="10">
        <f t="shared" si="25"/>
        <v>12.767999999999999</v>
      </c>
      <c r="F44" s="2"/>
      <c r="G44" s="29">
        <f t="shared" si="26"/>
        <v>14.642666666666667</v>
      </c>
      <c r="H44" s="27">
        <f t="shared" si="27"/>
        <v>39.766999999999996</v>
      </c>
      <c r="I44" s="27">
        <f t="shared" si="28"/>
        <v>13.173333333333336</v>
      </c>
      <c r="J44" s="27">
        <f t="shared" si="29"/>
        <v>17.86</v>
      </c>
      <c r="K44" s="3">
        <f t="shared" si="30"/>
        <v>0</v>
      </c>
      <c r="L44" s="2"/>
      <c r="M44" s="10">
        <f t="shared" si="31"/>
        <v>98.210999999999984</v>
      </c>
      <c r="N44" s="3">
        <f t="shared" si="32"/>
        <v>64.612499999999997</v>
      </c>
      <c r="O44" s="2" t="str">
        <f>VLOOKUP(N44,$N$59:$O$63,2,TRUE)</f>
        <v>C</v>
      </c>
      <c r="P44" s="1" t="s">
        <v>92</v>
      </c>
      <c r="R44" s="2">
        <v>15</v>
      </c>
      <c r="U44" s="2">
        <v>6</v>
      </c>
      <c r="X44" s="2">
        <v>3.5</v>
      </c>
      <c r="Y44" s="2">
        <v>5</v>
      </c>
      <c r="Z44" s="2">
        <v>0</v>
      </c>
      <c r="AA44" s="2">
        <v>4.5</v>
      </c>
      <c r="AB44" s="2">
        <v>4</v>
      </c>
      <c r="AC44" s="2">
        <f t="shared" si="23"/>
        <v>17</v>
      </c>
      <c r="AD44" s="3">
        <f t="shared" si="10"/>
        <v>14.642666666666667</v>
      </c>
      <c r="AE44" s="3"/>
      <c r="AF44" s="1" t="s">
        <v>92</v>
      </c>
      <c r="AG44" s="2">
        <v>4</v>
      </c>
      <c r="AH44" s="2">
        <v>4</v>
      </c>
      <c r="AI44" s="2">
        <v>7.2</v>
      </c>
      <c r="AJ44" s="2">
        <v>3</v>
      </c>
      <c r="AK44" s="2">
        <v>4.2</v>
      </c>
      <c r="AL44" s="2">
        <v>7.5</v>
      </c>
      <c r="AM44" s="22">
        <f t="shared" si="34"/>
        <v>29.9</v>
      </c>
      <c r="AN44" s="3">
        <f t="shared" si="35"/>
        <v>39.766999999999996</v>
      </c>
      <c r="AO44" s="3"/>
      <c r="AP44" s="1" t="s">
        <v>92</v>
      </c>
      <c r="AQ44" s="2">
        <v>4</v>
      </c>
      <c r="AR44" s="2">
        <v>3</v>
      </c>
      <c r="AS44" s="2">
        <v>3</v>
      </c>
      <c r="AT44" s="2">
        <f t="shared" si="36"/>
        <v>10</v>
      </c>
      <c r="AU44" s="3">
        <f t="shared" si="14"/>
        <v>13.173333333333336</v>
      </c>
      <c r="AV44" s="1" t="s">
        <v>92</v>
      </c>
      <c r="AW44" s="2">
        <v>4.5</v>
      </c>
      <c r="AX44" s="2">
        <v>5</v>
      </c>
      <c r="AY44" s="2">
        <v>4.5</v>
      </c>
      <c r="AZ44" s="2">
        <v>2</v>
      </c>
      <c r="BA44" s="2">
        <v>7.5</v>
      </c>
      <c r="BB44" s="2">
        <f t="shared" si="37"/>
        <v>23.5</v>
      </c>
      <c r="BC44" s="3">
        <f t="shared" si="16"/>
        <v>17.86</v>
      </c>
      <c r="BI44" s="2">
        <v>7</v>
      </c>
      <c r="BJ44" s="3">
        <f t="shared" si="22"/>
        <v>12.767999999999999</v>
      </c>
    </row>
    <row r="45" spans="1:62">
      <c r="B45" s="2"/>
      <c r="C45" s="1" t="s">
        <v>93</v>
      </c>
      <c r="D45" s="3"/>
      <c r="E45" s="10"/>
      <c r="F45" s="2"/>
      <c r="G45" s="29"/>
      <c r="H45" s="27"/>
      <c r="I45" s="27"/>
      <c r="J45" s="27"/>
      <c r="K45" s="3"/>
      <c r="L45" s="2"/>
      <c r="M45" s="10"/>
      <c r="N45" s="3"/>
      <c r="O45" s="2"/>
      <c r="P45" s="1" t="s">
        <v>93</v>
      </c>
      <c r="R45" s="2"/>
      <c r="U45" s="2"/>
      <c r="X45" s="2"/>
      <c r="Y45" s="2"/>
      <c r="Z45" s="2"/>
      <c r="AA45" s="2"/>
      <c r="AB45" s="2"/>
      <c r="AC45" s="2"/>
      <c r="AD45" s="3"/>
      <c r="AE45" s="3"/>
      <c r="AF45" s="1" t="s">
        <v>93</v>
      </c>
      <c r="AG45" s="2"/>
      <c r="AH45" s="2"/>
      <c r="AI45" s="2"/>
      <c r="AJ45" s="2"/>
      <c r="AK45" s="2"/>
      <c r="AL45" s="2"/>
      <c r="AM45" s="22"/>
      <c r="AN45" s="3"/>
      <c r="AO45" s="3"/>
      <c r="AP45" s="1" t="s">
        <v>93</v>
      </c>
      <c r="AQ45" s="2"/>
      <c r="AR45" s="2"/>
      <c r="AS45" s="2"/>
      <c r="AT45" s="2"/>
      <c r="AU45" s="3"/>
      <c r="AV45" s="1" t="s">
        <v>93</v>
      </c>
      <c r="AW45" s="2"/>
      <c r="AX45" s="2"/>
      <c r="AY45" s="2"/>
      <c r="AZ45" s="2"/>
      <c r="BA45" s="2"/>
      <c r="BB45" s="2"/>
      <c r="BC45" s="3"/>
      <c r="BI45" s="2"/>
      <c r="BJ45" s="3"/>
    </row>
    <row r="46" spans="1:62">
      <c r="A46" s="2">
        <v>3</v>
      </c>
      <c r="B46" s="2">
        <v>38</v>
      </c>
      <c r="C46" s="1" t="s">
        <v>94</v>
      </c>
      <c r="D46" s="3">
        <f t="shared" si="24"/>
        <v>2.8499999999999996</v>
      </c>
      <c r="E46" s="2">
        <f t="shared" si="25"/>
        <v>10.943999999999999</v>
      </c>
      <c r="F46" s="2"/>
      <c r="G46" s="29">
        <f t="shared" si="26"/>
        <v>14.116886041648156</v>
      </c>
      <c r="H46" s="27">
        <f t="shared" si="27"/>
        <v>35.383207506796509</v>
      </c>
      <c r="I46" s="27">
        <f t="shared" si="28"/>
        <v>4.1607035167111679</v>
      </c>
      <c r="J46" s="27">
        <f t="shared" si="29"/>
        <v>19.303999999999998</v>
      </c>
      <c r="K46" s="3">
        <f t="shared" si="30"/>
        <v>5.32</v>
      </c>
      <c r="L46" s="2">
        <v>1</v>
      </c>
      <c r="M46" s="10">
        <f t="shared" si="31"/>
        <v>93.07879706515584</v>
      </c>
      <c r="N46" s="3">
        <f t="shared" si="32"/>
        <v>61.236050700760423</v>
      </c>
      <c r="O46" s="2" t="str">
        <f>VLOOKUP(N46,$N$59:$O$63,2,TRUE)</f>
        <v>C</v>
      </c>
      <c r="P46" s="1" t="s">
        <v>94</v>
      </c>
      <c r="R46" s="2">
        <v>10.5</v>
      </c>
      <c r="S46" s="3">
        <f>R46*$S$7</f>
        <v>5.32</v>
      </c>
      <c r="U46" s="2">
        <v>7.5</v>
      </c>
      <c r="V46" s="3">
        <f>U46*$V$7</f>
        <v>2.8499999999999996</v>
      </c>
      <c r="X46" s="28">
        <v>3.6684043153370069</v>
      </c>
      <c r="Y46" s="28">
        <v>5.194854185189147</v>
      </c>
      <c r="Z46" s="28">
        <v>-0.40889024891100645</v>
      </c>
      <c r="AA46" s="28">
        <v>3.9352053261497373</v>
      </c>
      <c r="AB46" s="28">
        <v>4</v>
      </c>
      <c r="AC46" s="2">
        <f t="shared" si="23"/>
        <v>16.389573577764885</v>
      </c>
      <c r="AD46" s="3">
        <f t="shared" si="10"/>
        <v>14.116886041648156</v>
      </c>
      <c r="AE46" s="3"/>
      <c r="AF46" s="1" t="s">
        <v>94</v>
      </c>
      <c r="AG46" s="28">
        <v>3.7751506510673689</v>
      </c>
      <c r="AH46" s="28">
        <v>3.8353269455004368</v>
      </c>
      <c r="AI46" s="28">
        <v>6.0890800485827521</v>
      </c>
      <c r="AJ46" s="28">
        <v>2.2464249485341834</v>
      </c>
      <c r="AK46" s="28">
        <v>3.9925107550406147</v>
      </c>
      <c r="AL46" s="28">
        <v>6.665422069918634</v>
      </c>
      <c r="AM46" s="22">
        <f t="shared" si="34"/>
        <v>26.603915418643993</v>
      </c>
      <c r="AN46" s="3">
        <f t="shared" si="35"/>
        <v>35.383207506796509</v>
      </c>
      <c r="AO46" s="3"/>
      <c r="AP46" s="1" t="s">
        <v>94</v>
      </c>
      <c r="AQ46" s="28">
        <v>1.0030555039431859</v>
      </c>
      <c r="AR46" s="28">
        <v>0.90869347768528108</v>
      </c>
      <c r="AS46" s="28">
        <v>1.2466798013000508</v>
      </c>
      <c r="AT46" s="2">
        <f t="shared" si="36"/>
        <v>3.1584287829285178</v>
      </c>
      <c r="AU46" s="3">
        <f t="shared" si="14"/>
        <v>4.1607035167111679</v>
      </c>
      <c r="AV46" s="1" t="s">
        <v>94</v>
      </c>
      <c r="AW46" s="2">
        <v>4</v>
      </c>
      <c r="AX46" s="2">
        <v>5</v>
      </c>
      <c r="AY46" s="2">
        <v>5</v>
      </c>
      <c r="AZ46" s="2">
        <v>2</v>
      </c>
      <c r="BA46" s="2">
        <v>9.4</v>
      </c>
      <c r="BB46" s="2">
        <f t="shared" si="37"/>
        <v>25.4</v>
      </c>
      <c r="BC46" s="3">
        <f t="shared" si="16"/>
        <v>19.303999999999998</v>
      </c>
      <c r="BI46" s="2">
        <v>6</v>
      </c>
      <c r="BJ46" s="3">
        <f t="shared" si="22"/>
        <v>10.943999999999999</v>
      </c>
    </row>
    <row r="47" spans="1:62">
      <c r="A47" s="2">
        <v>8</v>
      </c>
      <c r="B47" s="2">
        <v>39</v>
      </c>
      <c r="C47" s="1" t="s">
        <v>95</v>
      </c>
      <c r="D47" s="3">
        <f t="shared" si="24"/>
        <v>3.4199999999999995</v>
      </c>
      <c r="E47" s="10">
        <f t="shared" si="25"/>
        <v>12.767999999999999</v>
      </c>
      <c r="F47" s="2"/>
      <c r="G47" s="29">
        <f t="shared" si="26"/>
        <v>15.934666666666669</v>
      </c>
      <c r="H47" s="27">
        <f t="shared" si="27"/>
        <v>35.378</v>
      </c>
      <c r="I47" s="27">
        <f t="shared" si="28"/>
        <v>10.538666666666668</v>
      </c>
      <c r="J47" s="27">
        <f t="shared" si="29"/>
        <v>18.240000000000002</v>
      </c>
      <c r="K47" s="3">
        <f t="shared" si="30"/>
        <v>7.6000000000000005</v>
      </c>
      <c r="L47" s="2"/>
      <c r="M47" s="10">
        <f t="shared" si="31"/>
        <v>103.87933333333334</v>
      </c>
      <c r="N47" s="3">
        <f t="shared" si="32"/>
        <v>68.341666666666669</v>
      </c>
      <c r="O47" s="2" t="str">
        <f>VLOOKUP(N47,$N$59:$O$63,2,TRUE)</f>
        <v>C</v>
      </c>
      <c r="P47" s="1" t="s">
        <v>95</v>
      </c>
      <c r="R47" s="2">
        <v>15</v>
      </c>
      <c r="S47" s="3">
        <f>R47*$S$7</f>
        <v>7.6000000000000005</v>
      </c>
      <c r="U47" s="2">
        <v>9</v>
      </c>
      <c r="V47" s="3">
        <f>U47*$V$7</f>
        <v>3.4199999999999995</v>
      </c>
      <c r="X47" s="2">
        <v>4</v>
      </c>
      <c r="Y47" s="2">
        <v>7</v>
      </c>
      <c r="Z47" s="2">
        <v>0</v>
      </c>
      <c r="AA47" s="2">
        <v>3.5</v>
      </c>
      <c r="AB47" s="2">
        <v>4</v>
      </c>
      <c r="AC47" s="2">
        <f t="shared" si="23"/>
        <v>18.5</v>
      </c>
      <c r="AD47" s="3">
        <f t="shared" si="10"/>
        <v>15.934666666666669</v>
      </c>
      <c r="AE47" s="3"/>
      <c r="AF47" s="1" t="s">
        <v>95</v>
      </c>
      <c r="AG47" s="2">
        <v>3</v>
      </c>
      <c r="AH47" s="2">
        <v>3.5</v>
      </c>
      <c r="AI47" s="2">
        <v>7.2</v>
      </c>
      <c r="AJ47" s="2">
        <v>1.5</v>
      </c>
      <c r="AK47" s="2">
        <v>4</v>
      </c>
      <c r="AL47" s="2">
        <v>7.4</v>
      </c>
      <c r="AM47" s="22">
        <f t="shared" si="34"/>
        <v>26.6</v>
      </c>
      <c r="AN47" s="3">
        <f t="shared" si="35"/>
        <v>35.378</v>
      </c>
      <c r="AO47" s="3"/>
      <c r="AP47" s="1" t="s">
        <v>95</v>
      </c>
      <c r="AQ47" s="2">
        <v>2</v>
      </c>
      <c r="AR47" s="2">
        <v>3.5</v>
      </c>
      <c r="AS47" s="2">
        <v>2.5</v>
      </c>
      <c r="AT47" s="2">
        <f t="shared" si="36"/>
        <v>8</v>
      </c>
      <c r="AU47" s="3">
        <f t="shared" si="14"/>
        <v>10.538666666666668</v>
      </c>
      <c r="AV47" s="1" t="s">
        <v>95</v>
      </c>
      <c r="AW47" s="2">
        <v>4</v>
      </c>
      <c r="AX47" s="2">
        <v>4.5</v>
      </c>
      <c r="AY47" s="2">
        <v>4.5</v>
      </c>
      <c r="AZ47" s="2">
        <v>3</v>
      </c>
      <c r="BA47" s="2">
        <v>8</v>
      </c>
      <c r="BB47" s="2">
        <f t="shared" si="37"/>
        <v>24</v>
      </c>
      <c r="BC47" s="3">
        <f t="shared" si="16"/>
        <v>18.240000000000002</v>
      </c>
      <c r="BE47" s="2"/>
      <c r="BF47" s="2"/>
      <c r="BG47" s="2"/>
      <c r="BI47" s="2">
        <v>7</v>
      </c>
      <c r="BJ47" s="3">
        <f t="shared" si="22"/>
        <v>12.767999999999999</v>
      </c>
    </row>
    <row r="48" spans="1:62">
      <c r="A48" s="2">
        <v>2</v>
      </c>
      <c r="B48" s="2">
        <v>40</v>
      </c>
      <c r="C48" s="12" t="s">
        <v>96</v>
      </c>
      <c r="D48" s="13"/>
      <c r="E48" s="9"/>
      <c r="F48" s="9"/>
      <c r="G48" s="11"/>
      <c r="H48" s="13"/>
      <c r="I48" s="13"/>
      <c r="J48" s="13"/>
      <c r="K48" s="13"/>
      <c r="L48" s="9"/>
      <c r="M48" s="11"/>
      <c r="N48" s="13"/>
      <c r="O48" s="9"/>
      <c r="P48" s="12" t="s">
        <v>96</v>
      </c>
      <c r="R48" s="9"/>
      <c r="S48" s="3">
        <f>R48*$S$7</f>
        <v>0</v>
      </c>
      <c r="U48" s="9"/>
      <c r="V48" s="3">
        <f>U48*$V$7</f>
        <v>0</v>
      </c>
      <c r="X48" s="2"/>
      <c r="Y48" s="2"/>
      <c r="Z48" s="2"/>
      <c r="AA48" s="2"/>
      <c r="AB48" s="2"/>
      <c r="AC48" s="2"/>
      <c r="AD48" s="3"/>
      <c r="AE48" s="3"/>
      <c r="AF48" s="12" t="s">
        <v>96</v>
      </c>
      <c r="AG48" s="2"/>
      <c r="AH48" s="2"/>
      <c r="AI48" s="2"/>
      <c r="AJ48" s="2"/>
      <c r="AK48" s="2"/>
      <c r="AL48" s="2"/>
      <c r="AM48" s="22"/>
      <c r="AN48" s="3"/>
      <c r="AO48" s="3"/>
      <c r="AP48" s="12" t="s">
        <v>96</v>
      </c>
      <c r="AQ48" s="2"/>
      <c r="AR48" s="2"/>
      <c r="AS48" s="2"/>
      <c r="AT48" s="2"/>
      <c r="AU48" s="3"/>
      <c r="AV48" s="12" t="s">
        <v>96</v>
      </c>
      <c r="BB48" s="2"/>
      <c r="BC48" s="3">
        <f t="shared" si="16"/>
        <v>0</v>
      </c>
      <c r="BI48" s="9"/>
      <c r="BJ48" s="3">
        <f t="shared" si="22"/>
        <v>0</v>
      </c>
    </row>
    <row r="49" spans="1:62">
      <c r="A49" s="2">
        <v>8</v>
      </c>
      <c r="B49" s="2">
        <v>41</v>
      </c>
      <c r="C49" s="1" t="s">
        <v>97</v>
      </c>
      <c r="D49" s="3">
        <f>V49</f>
        <v>2.6599999999999997</v>
      </c>
      <c r="E49" s="10">
        <f>BJ49</f>
        <v>18.239999999999998</v>
      </c>
      <c r="F49" s="2"/>
      <c r="G49" s="29">
        <f>AD49</f>
        <v>15.934666666666669</v>
      </c>
      <c r="H49" s="27">
        <f>AN49</f>
        <v>35.378</v>
      </c>
      <c r="I49" s="27">
        <f>AU49</f>
        <v>10.538666666666668</v>
      </c>
      <c r="J49" s="27">
        <f>BC49</f>
        <v>18.240000000000002</v>
      </c>
      <c r="K49" s="3">
        <f>S49</f>
        <v>7.6000000000000005</v>
      </c>
      <c r="M49" s="10">
        <f>SUM(D49:L49)</f>
        <v>108.59133333333332</v>
      </c>
      <c r="N49" s="3">
        <f>(M49/$M$8)*100</f>
        <v>71.441666666666663</v>
      </c>
      <c r="O49" s="2" t="str">
        <f>VLOOKUP(N49,$N$59:$O$63,2,TRUE)</f>
        <v>B</v>
      </c>
      <c r="P49" s="1" t="s">
        <v>97</v>
      </c>
      <c r="R49" s="2">
        <v>15</v>
      </c>
      <c r="S49" s="3">
        <f>R49*$S$7</f>
        <v>7.6000000000000005</v>
      </c>
      <c r="U49" s="2">
        <v>7</v>
      </c>
      <c r="V49" s="3">
        <f>U49*$V$7</f>
        <v>2.6599999999999997</v>
      </c>
      <c r="X49" s="2">
        <v>4</v>
      </c>
      <c r="Y49" s="2">
        <v>7</v>
      </c>
      <c r="Z49" s="2">
        <v>0</v>
      </c>
      <c r="AA49" s="2">
        <v>3.5</v>
      </c>
      <c r="AB49" s="2">
        <v>4</v>
      </c>
      <c r="AC49" s="2">
        <f t="shared" si="23"/>
        <v>18.5</v>
      </c>
      <c r="AD49" s="3">
        <f>AC49*$AD$7</f>
        <v>15.934666666666669</v>
      </c>
      <c r="AE49" s="3"/>
      <c r="AF49" s="1" t="s">
        <v>97</v>
      </c>
      <c r="AG49" s="2">
        <v>3</v>
      </c>
      <c r="AH49" s="2">
        <v>3.5</v>
      </c>
      <c r="AI49" s="2">
        <v>7.2</v>
      </c>
      <c r="AJ49" s="2">
        <v>1.5</v>
      </c>
      <c r="AK49" s="2">
        <v>4</v>
      </c>
      <c r="AL49" s="2">
        <v>7.4</v>
      </c>
      <c r="AM49" s="22">
        <f>SUM(AG49:AL49)</f>
        <v>26.6</v>
      </c>
      <c r="AN49" s="3">
        <f>AM49*$AN$7</f>
        <v>35.378</v>
      </c>
      <c r="AO49" s="3"/>
      <c r="AP49" s="1" t="s">
        <v>97</v>
      </c>
      <c r="AQ49" s="2">
        <v>2</v>
      </c>
      <c r="AR49" s="2">
        <v>3.5</v>
      </c>
      <c r="AS49" s="2">
        <v>2.5</v>
      </c>
      <c r="AT49" s="2">
        <f>SUM(AQ49:AS49)</f>
        <v>8</v>
      </c>
      <c r="AU49" s="3">
        <f>AT49*$AU$7</f>
        <v>10.538666666666668</v>
      </c>
      <c r="AV49" s="1" t="s">
        <v>97</v>
      </c>
      <c r="AW49" s="2">
        <v>4</v>
      </c>
      <c r="AX49" s="2">
        <v>4.5</v>
      </c>
      <c r="AY49" s="2">
        <v>4.5</v>
      </c>
      <c r="AZ49" s="2">
        <v>3</v>
      </c>
      <c r="BA49" s="2">
        <v>8</v>
      </c>
      <c r="BB49" s="2">
        <f>SUM(AW49:BA49)</f>
        <v>24</v>
      </c>
      <c r="BC49" s="3">
        <f t="shared" si="16"/>
        <v>18.240000000000002</v>
      </c>
      <c r="BE49" s="2"/>
      <c r="BF49" s="2"/>
      <c r="BG49" s="2"/>
      <c r="BI49" s="2">
        <v>10</v>
      </c>
      <c r="BJ49" s="3">
        <f t="shared" si="22"/>
        <v>18.239999999999998</v>
      </c>
    </row>
    <row r="50" spans="1:62">
      <c r="B50" s="2"/>
      <c r="D50" s="2"/>
      <c r="E50" s="2"/>
      <c r="F50" s="2"/>
      <c r="G50" s="8"/>
      <c r="H50" s="8"/>
      <c r="I50" s="8"/>
      <c r="J50" s="8"/>
      <c r="K50" s="3"/>
      <c r="L50" s="2"/>
      <c r="M50" s="2"/>
      <c r="N50" s="3"/>
      <c r="O50" s="2"/>
      <c r="R50" s="2">
        <v>1</v>
      </c>
      <c r="AB50" s="2"/>
      <c r="AC50" s="2"/>
      <c r="AG50" s="2"/>
      <c r="AH50" s="2"/>
      <c r="AI50" s="2"/>
      <c r="AJ50" s="2"/>
      <c r="AK50" s="2"/>
      <c r="AL50" s="22"/>
      <c r="AM50" s="2"/>
      <c r="AS50" s="2"/>
      <c r="AT50" s="2"/>
      <c r="BA50" s="2"/>
      <c r="BB50" s="2"/>
      <c r="BH50" s="2"/>
      <c r="BI50" s="3"/>
    </row>
    <row r="51" spans="1:62">
      <c r="B51" s="2"/>
      <c r="D51" s="2"/>
      <c r="E51" s="2"/>
      <c r="F51" s="2"/>
      <c r="G51" s="8"/>
      <c r="H51" s="8"/>
      <c r="I51" s="8"/>
      <c r="J51" s="8"/>
      <c r="K51" s="2"/>
      <c r="M51" s="2"/>
      <c r="N51" s="3"/>
      <c r="O51" s="2"/>
      <c r="AB51" s="2"/>
      <c r="AC51" s="2"/>
      <c r="AG51" s="2"/>
      <c r="AH51" s="2"/>
      <c r="AI51" s="2"/>
      <c r="AJ51" s="2"/>
      <c r="AK51" s="2"/>
      <c r="AL51" s="22"/>
      <c r="AM51" s="2"/>
      <c r="AS51" s="2"/>
      <c r="AT51" s="2"/>
      <c r="BA51" s="2"/>
      <c r="BB51" s="2"/>
      <c r="BH51" s="2"/>
      <c r="BI51" s="3"/>
    </row>
    <row r="54" spans="1:62">
      <c r="C54" s="1" t="s">
        <v>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P54" s="2" t="s">
        <v>14</v>
      </c>
      <c r="X54" s="2"/>
      <c r="Y54" s="2"/>
      <c r="Z54" s="2"/>
      <c r="AA54" s="2"/>
      <c r="AB54" s="2"/>
      <c r="AG54" s="2"/>
      <c r="AH54" s="2"/>
      <c r="AI54" s="2"/>
      <c r="AJ54" s="2"/>
      <c r="AK54" s="2"/>
      <c r="AL54" s="2"/>
      <c r="AQ54" s="2"/>
      <c r="AR54" s="2"/>
      <c r="AS54" s="2"/>
      <c r="BE54" s="2">
        <f>COUNTIF($O$9:$O$51,"S")</f>
        <v>0</v>
      </c>
    </row>
    <row r="55" spans="1:62">
      <c r="C55" s="4" t="s">
        <v>9</v>
      </c>
      <c r="D55" s="30"/>
      <c r="E55" s="5"/>
      <c r="F55" s="5"/>
      <c r="G55" s="30"/>
      <c r="H55" s="30"/>
      <c r="I55" s="30"/>
      <c r="J55" s="30"/>
      <c r="K55" s="30"/>
      <c r="L55" s="5"/>
      <c r="M55" s="30"/>
      <c r="N55" s="5"/>
      <c r="P55" s="2" t="s">
        <v>15</v>
      </c>
      <c r="X55" s="5"/>
      <c r="Y55" s="5"/>
      <c r="Z55" s="5"/>
      <c r="AA55" s="5"/>
      <c r="AB55" s="5"/>
      <c r="AG55" s="5"/>
      <c r="AH55" s="5"/>
      <c r="AI55" s="5"/>
      <c r="AJ55" s="5"/>
      <c r="AK55" s="5"/>
      <c r="AL55" s="5"/>
      <c r="AQ55" s="5"/>
      <c r="AR55" s="5"/>
      <c r="AS55" s="5"/>
      <c r="BE55" s="2">
        <f>COUNTIF($O$9:$O$51,"A")</f>
        <v>13</v>
      </c>
    </row>
    <row r="56" spans="1:62">
      <c r="C56" s="1" t="s">
        <v>10</v>
      </c>
      <c r="D56" s="10"/>
      <c r="E56" s="3"/>
      <c r="F56" s="3"/>
      <c r="G56" s="10"/>
      <c r="H56" s="10"/>
      <c r="I56" s="10"/>
      <c r="J56" s="10"/>
      <c r="K56" s="10"/>
      <c r="L56" s="3"/>
      <c r="M56" s="10"/>
      <c r="N56" s="3"/>
      <c r="P56" s="2" t="s">
        <v>16</v>
      </c>
      <c r="X56" s="3"/>
      <c r="Y56" s="3"/>
      <c r="Z56" s="3"/>
      <c r="AA56" s="3"/>
      <c r="AB56" s="3"/>
      <c r="AG56" s="3"/>
      <c r="AH56" s="3"/>
      <c r="AI56" s="3"/>
      <c r="AJ56" s="3"/>
      <c r="AK56" s="3"/>
      <c r="AL56" s="3"/>
      <c r="AQ56" s="3"/>
      <c r="AR56" s="3"/>
      <c r="AS56" s="3"/>
      <c r="BE56" s="2">
        <f>COUNTIF($O$9:$O$51,"B")</f>
        <v>8</v>
      </c>
    </row>
    <row r="57" spans="1:62">
      <c r="C57" s="1" t="s">
        <v>11</v>
      </c>
      <c r="D57" s="10"/>
      <c r="E57" s="2"/>
      <c r="F57" s="2"/>
      <c r="G57" s="10"/>
      <c r="H57" s="10"/>
      <c r="I57" s="10"/>
      <c r="J57" s="10"/>
      <c r="K57" s="10"/>
      <c r="L57" s="2"/>
      <c r="M57" s="10"/>
      <c r="N57" s="3"/>
      <c r="P57" s="2" t="s">
        <v>17</v>
      </c>
      <c r="X57" s="2"/>
      <c r="Y57" s="2"/>
      <c r="Z57" s="2"/>
      <c r="AA57" s="2"/>
      <c r="AB57" s="2"/>
      <c r="AG57" s="2"/>
      <c r="AH57" s="2"/>
      <c r="AI57" s="2"/>
      <c r="AJ57" s="2"/>
      <c r="AK57" s="2"/>
      <c r="AL57" s="2"/>
      <c r="AQ57" s="2"/>
      <c r="AR57" s="2"/>
      <c r="AS57" s="2"/>
      <c r="BE57" s="2">
        <f>COUNTIF($O$9:$O$51,"C")</f>
        <v>15</v>
      </c>
    </row>
    <row r="58" spans="1:62">
      <c r="C58" s="1" t="s">
        <v>12</v>
      </c>
      <c r="D58" s="10"/>
      <c r="E58" s="2"/>
      <c r="F58" s="2"/>
      <c r="G58" s="10"/>
      <c r="H58" s="10"/>
      <c r="I58" s="10"/>
      <c r="J58" s="10"/>
      <c r="K58" s="10"/>
      <c r="L58" s="2"/>
      <c r="M58" s="10"/>
      <c r="N58" s="3"/>
      <c r="P58" s="2" t="s">
        <v>18</v>
      </c>
      <c r="X58" s="2"/>
      <c r="Y58" s="2"/>
      <c r="Z58" s="2"/>
      <c r="AA58" s="2"/>
      <c r="AB58" s="2"/>
      <c r="AG58" s="2"/>
      <c r="AH58" s="2"/>
      <c r="AI58" s="2"/>
      <c r="AJ58" s="2"/>
      <c r="AK58" s="2"/>
      <c r="AL58" s="2"/>
      <c r="AQ58" s="2"/>
      <c r="AR58" s="2"/>
      <c r="AS58" s="2"/>
      <c r="BE58" s="2">
        <f>COUNTIF($O$9:$O$51,"D")</f>
        <v>1</v>
      </c>
    </row>
    <row r="59" spans="1:62">
      <c r="N59" s="31">
        <v>0</v>
      </c>
      <c r="O59" s="31" t="s">
        <v>4</v>
      </c>
      <c r="X59" s="2"/>
      <c r="Y59" s="2"/>
      <c r="Z59" s="2"/>
      <c r="AA59" s="2"/>
      <c r="AB59" s="2"/>
      <c r="AG59" s="2"/>
      <c r="AH59" s="2"/>
      <c r="AI59" s="2"/>
      <c r="AJ59" s="2"/>
      <c r="AK59" s="2"/>
      <c r="AL59" s="2"/>
      <c r="AQ59" s="2"/>
      <c r="AR59" s="2"/>
      <c r="AS59" s="2"/>
    </row>
    <row r="60" spans="1:62">
      <c r="N60" s="31">
        <v>60</v>
      </c>
      <c r="O60" s="31" t="s">
        <v>5</v>
      </c>
      <c r="X60" s="3">
        <f t="shared" ref="X60:AB60" si="38">X55-X56</f>
        <v>0</v>
      </c>
      <c r="Y60" s="3">
        <f t="shared" si="38"/>
        <v>0</v>
      </c>
      <c r="Z60" s="3">
        <f t="shared" si="38"/>
        <v>0</v>
      </c>
      <c r="AA60" s="3">
        <f t="shared" si="38"/>
        <v>0</v>
      </c>
      <c r="AB60" s="3">
        <f t="shared" si="38"/>
        <v>0</v>
      </c>
      <c r="AG60" s="3">
        <f t="shared" ref="AG60:AJ60" si="39">AG55-AG56</f>
        <v>0</v>
      </c>
      <c r="AH60" s="3">
        <f t="shared" si="39"/>
        <v>0</v>
      </c>
      <c r="AI60" s="3">
        <f t="shared" si="39"/>
        <v>0</v>
      </c>
      <c r="AJ60" s="3">
        <f t="shared" si="39"/>
        <v>0</v>
      </c>
      <c r="AK60" s="3">
        <f t="shared" ref="AK60" si="40">AK55-AK56</f>
        <v>0</v>
      </c>
      <c r="AL60" s="3">
        <f t="shared" ref="AL60" si="41">AL55-AL56</f>
        <v>0</v>
      </c>
      <c r="AQ60" s="3">
        <f t="shared" ref="AQ60:AS60" si="42">AQ55-AQ56</f>
        <v>0</v>
      </c>
      <c r="AR60" s="3">
        <f t="shared" si="42"/>
        <v>0</v>
      </c>
      <c r="AS60" s="3">
        <f t="shared" si="42"/>
        <v>0</v>
      </c>
    </row>
    <row r="61" spans="1:62">
      <c r="N61" s="31">
        <v>70</v>
      </c>
      <c r="O61" s="31" t="s">
        <v>6</v>
      </c>
    </row>
    <row r="62" spans="1:62">
      <c r="N62" s="31">
        <v>80</v>
      </c>
      <c r="O62" s="31" t="s">
        <v>8</v>
      </c>
    </row>
    <row r="63" spans="1:62">
      <c r="N63" s="31">
        <v>87</v>
      </c>
      <c r="O63" s="31" t="s">
        <v>7</v>
      </c>
    </row>
    <row r="65" spans="14:15">
      <c r="N65" s="2" t="s">
        <v>14</v>
      </c>
      <c r="O65" s="2">
        <f>COUNTIF($O$9:$O$47,"S")</f>
        <v>0</v>
      </c>
    </row>
    <row r="66" spans="14:15">
      <c r="N66" s="2" t="s">
        <v>15</v>
      </c>
      <c r="O66" s="2">
        <f>COUNTIF($O$9:$O$47,"A")</f>
        <v>13</v>
      </c>
    </row>
    <row r="67" spans="14:15">
      <c r="N67" s="2" t="s">
        <v>16</v>
      </c>
      <c r="O67" s="2">
        <f>COUNTIF($O$9:$O$47,"B")</f>
        <v>7</v>
      </c>
    </row>
    <row r="68" spans="14:15">
      <c r="N68" s="2" t="s">
        <v>17</v>
      </c>
      <c r="O68" s="2">
        <f>COUNTIF($O$9:$O$47,"C")</f>
        <v>15</v>
      </c>
    </row>
    <row r="69" spans="14:15">
      <c r="N69" s="2" t="s">
        <v>18</v>
      </c>
      <c r="O69" s="2">
        <f>COUNTIF($O$9:$O$47,"D")</f>
        <v>1</v>
      </c>
    </row>
  </sheetData>
  <sortState ref="A9:BJ47">
    <sortCondition ref="B9:B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Wednesday 2nd</vt:lpstr>
    </vt:vector>
  </TitlesOfParts>
  <Company>math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Elwood</dc:creator>
  <cp:lastModifiedBy>Elwood James</cp:lastModifiedBy>
  <dcterms:created xsi:type="dcterms:W3CDTF">2013-05-09T08:01:24Z</dcterms:created>
  <dcterms:modified xsi:type="dcterms:W3CDTF">2015-08-04T00:23:04Z</dcterms:modified>
</cp:coreProperties>
</file>